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IBECSV2\jsbc研究開発部\05_CASBEE\4_★CASBEE評価マニュアル\2014年度版（H26）\2014年版評価ソフト\複合用途\"/>
    </mc:Choice>
  </mc:AlternateContent>
  <xr:revisionPtr revIDLastSave="0" documentId="13_ncr:1_{E1889137-19DC-40E9-B9FA-7909E6F04B84}" xr6:coauthVersionLast="47" xr6:coauthVersionMax="47" xr10:uidLastSave="{00000000-0000-0000-0000-000000000000}"/>
  <bookViews>
    <workbookView xWindow="780" yWindow="780" windowWidth="26760" windowHeight="13515" tabRatio="727" activeTab="1" xr2:uid="{00000000-000D-0000-FFFF-FFFF00000000}"/>
  </bookViews>
  <sheets>
    <sheet name="メイン" sheetId="2" r:id="rId1"/>
    <sheet name="用途別スコア" sheetId="18" r:id="rId2"/>
    <sheet name="クレジット" sheetId="19" r:id="rId3"/>
  </sheets>
  <definedNames>
    <definedName name="_xlnm.Print_Area" localSheetId="2">クレジット!$A$1:$S$37</definedName>
    <definedName name="_xlnm.Print_Area" localSheetId="0">メイン!$A$1:$G$72</definedName>
    <definedName name="_xlnm.Print_Area" localSheetId="1">用途別スコア!$A$1:$DB$180</definedName>
    <definedName name="_xlnm.Print_Titles" localSheetId="1">用途別スコア!$5:$6</definedName>
    <definedName name="Z_047384A4_E844_4BB4_B522_1CE13C4699E4_.wvu.Cols" localSheetId="2" hidden="1">クレジット!$T:$IV</definedName>
    <definedName name="Z_047384A4_E844_4BB4_B522_1CE13C4699E4_.wvu.Cols" localSheetId="0" hidden="1">メイン!$I:$IV</definedName>
    <definedName name="Z_047384A4_E844_4BB4_B522_1CE13C4699E4_.wvu.Cols" localSheetId="1" hidden="1">用途別スコア!$AO:$AO,用途別スコア!$BW:$BW,用途別スコア!$CN:$CN,用途別スコア!$DE:$JU</definedName>
    <definedName name="Z_047384A4_E844_4BB4_B522_1CE13C4699E4_.wvu.PrintArea" localSheetId="2" hidden="1">クレジット!$A$1:$S$37</definedName>
    <definedName name="Z_047384A4_E844_4BB4_B522_1CE13C4699E4_.wvu.PrintArea" localSheetId="0" hidden="1">メイン!$A$1:$G$70</definedName>
    <definedName name="Z_047384A4_E844_4BB4_B522_1CE13C4699E4_.wvu.PrintArea" localSheetId="1" hidden="1">用途別スコア!$A$1:$DB$180</definedName>
    <definedName name="Z_047384A4_E844_4BB4_B522_1CE13C4699E4_.wvu.PrintTitles" localSheetId="1" hidden="1">用途別スコア!$5:$6</definedName>
    <definedName name="Z_047384A4_E844_4BB4_B522_1CE13C4699E4_.wvu.Rows" localSheetId="2" hidden="1">クレジット!$39:$65536,クレジット!$38:$38</definedName>
    <definedName name="Z_047384A4_E844_4BB4_B522_1CE13C4699E4_.wvu.Rows" localSheetId="0" hidden="1">メイン!$108:$65536,メイン!$89:$107</definedName>
    <definedName name="Z_047384A4_E844_4BB4_B522_1CE13C4699E4_.wvu.Rows" localSheetId="1" hidden="1">用途別スコア!$219:$65536,用途別スコア!$32:$33,用途別スコア!$96:$96,用途別スコア!$115:$115,用途別スコア!$132:$132,用途別スコア!$182:$218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1" i="18" l="1"/>
  <c r="V31" i="18"/>
  <c r="U31" i="18"/>
  <c r="T31" i="18"/>
  <c r="S31" i="18"/>
  <c r="R31" i="18"/>
  <c r="Q31" i="18"/>
  <c r="P31" i="18"/>
  <c r="O31" i="18"/>
  <c r="N31" i="18"/>
  <c r="M31" i="18"/>
  <c r="L31" i="18"/>
  <c r="K31" i="18"/>
  <c r="AG6" i="18" l="1"/>
  <c r="AG159" i="18" l="1"/>
  <c r="S159" i="18" s="1"/>
  <c r="AG140" i="18"/>
  <c r="AG117" i="18"/>
  <c r="S117" i="18" s="1"/>
  <c r="AG109" i="18"/>
  <c r="AG61" i="18"/>
  <c r="S61" i="18" s="1"/>
  <c r="AG9" i="18"/>
  <c r="I122" i="18"/>
  <c r="I57" i="18"/>
  <c r="I28" i="18"/>
  <c r="W180" i="18"/>
  <c r="V180" i="18"/>
  <c r="U180" i="18"/>
  <c r="T180" i="18"/>
  <c r="S180" i="18"/>
  <c r="R180" i="18"/>
  <c r="Q180" i="18"/>
  <c r="P180" i="18"/>
  <c r="O180" i="18"/>
  <c r="N180" i="18"/>
  <c r="M180" i="18"/>
  <c r="L180" i="18"/>
  <c r="W179" i="18"/>
  <c r="V179" i="18"/>
  <c r="U179" i="18"/>
  <c r="T179" i="18"/>
  <c r="S179" i="18"/>
  <c r="R179" i="18"/>
  <c r="Q179" i="18"/>
  <c r="P179" i="18"/>
  <c r="O179" i="18"/>
  <c r="N179" i="18"/>
  <c r="M179" i="18"/>
  <c r="L179" i="18"/>
  <c r="W178" i="18"/>
  <c r="V178" i="18"/>
  <c r="U178" i="18"/>
  <c r="T178" i="18"/>
  <c r="S178" i="18"/>
  <c r="R178" i="18"/>
  <c r="Q178" i="18"/>
  <c r="P178" i="18"/>
  <c r="O178" i="18"/>
  <c r="N178" i="18"/>
  <c r="M178" i="18"/>
  <c r="L178" i="18"/>
  <c r="W177" i="18"/>
  <c r="V177" i="18"/>
  <c r="U177" i="18"/>
  <c r="T177" i="18"/>
  <c r="S177" i="18"/>
  <c r="R177" i="18"/>
  <c r="Q177" i="18"/>
  <c r="P177" i="18"/>
  <c r="O177" i="18"/>
  <c r="N177" i="18"/>
  <c r="M177" i="18"/>
  <c r="L177" i="18"/>
  <c r="W176" i="18"/>
  <c r="V176" i="18"/>
  <c r="U176" i="18"/>
  <c r="T176" i="18"/>
  <c r="S176" i="18"/>
  <c r="R176" i="18"/>
  <c r="Q176" i="18"/>
  <c r="P176" i="18"/>
  <c r="O176" i="18"/>
  <c r="N176" i="18"/>
  <c r="M176" i="18"/>
  <c r="L176" i="18"/>
  <c r="W175" i="18"/>
  <c r="V175" i="18"/>
  <c r="U175" i="18"/>
  <c r="T175" i="18"/>
  <c r="S175" i="18"/>
  <c r="R175" i="18"/>
  <c r="Q175" i="18"/>
  <c r="P175" i="18"/>
  <c r="O175" i="18"/>
  <c r="N175" i="18"/>
  <c r="M175" i="18"/>
  <c r="L175" i="18"/>
  <c r="W174" i="18"/>
  <c r="V174" i="18"/>
  <c r="U174" i="18"/>
  <c r="T174" i="18"/>
  <c r="S174" i="18"/>
  <c r="R174" i="18"/>
  <c r="Q174" i="18"/>
  <c r="P174" i="18"/>
  <c r="O174" i="18"/>
  <c r="N174" i="18"/>
  <c r="M174" i="18"/>
  <c r="L174" i="18"/>
  <c r="W173" i="18"/>
  <c r="V173" i="18"/>
  <c r="U173" i="18"/>
  <c r="T173" i="18"/>
  <c r="S173" i="18"/>
  <c r="R173" i="18"/>
  <c r="Q173" i="18"/>
  <c r="P173" i="18"/>
  <c r="O173" i="18"/>
  <c r="N173" i="18"/>
  <c r="M173" i="18"/>
  <c r="L173" i="18"/>
  <c r="W172" i="18"/>
  <c r="V172" i="18"/>
  <c r="U172" i="18"/>
  <c r="T172" i="18"/>
  <c r="S172" i="18"/>
  <c r="R172" i="18"/>
  <c r="Q172" i="18"/>
  <c r="P172" i="18"/>
  <c r="O172" i="18"/>
  <c r="N172" i="18"/>
  <c r="M172" i="18"/>
  <c r="L172" i="18"/>
  <c r="W171" i="18"/>
  <c r="V171" i="18"/>
  <c r="U171" i="18"/>
  <c r="T171" i="18"/>
  <c r="S171" i="18"/>
  <c r="R171" i="18"/>
  <c r="Q171" i="18"/>
  <c r="P171" i="18"/>
  <c r="O171" i="18"/>
  <c r="N171" i="18"/>
  <c r="M171" i="18"/>
  <c r="L171" i="18"/>
  <c r="W170" i="18"/>
  <c r="V170" i="18"/>
  <c r="U170" i="18"/>
  <c r="T170" i="18"/>
  <c r="S170" i="18"/>
  <c r="R170" i="18"/>
  <c r="Q170" i="18"/>
  <c r="P170" i="18"/>
  <c r="O170" i="18"/>
  <c r="N170" i="18"/>
  <c r="M170" i="18"/>
  <c r="L170" i="18"/>
  <c r="W169" i="18"/>
  <c r="V169" i="18"/>
  <c r="U169" i="18"/>
  <c r="T169" i="18"/>
  <c r="S169" i="18"/>
  <c r="R169" i="18"/>
  <c r="Q169" i="18"/>
  <c r="P169" i="18"/>
  <c r="O169" i="18"/>
  <c r="N169" i="18"/>
  <c r="M169" i="18"/>
  <c r="L169" i="18"/>
  <c r="W168" i="18"/>
  <c r="V168" i="18"/>
  <c r="U168" i="18"/>
  <c r="T168" i="18"/>
  <c r="S168" i="18"/>
  <c r="R168" i="18"/>
  <c r="Q168" i="18"/>
  <c r="P168" i="18"/>
  <c r="O168" i="18"/>
  <c r="N168" i="18"/>
  <c r="M168" i="18"/>
  <c r="L168" i="18"/>
  <c r="W167" i="18"/>
  <c r="V167" i="18"/>
  <c r="U167" i="18"/>
  <c r="T167" i="18"/>
  <c r="S167" i="18"/>
  <c r="R167" i="18"/>
  <c r="Q167" i="18"/>
  <c r="P167" i="18"/>
  <c r="O167" i="18"/>
  <c r="N167" i="18"/>
  <c r="M167" i="18"/>
  <c r="L167" i="18"/>
  <c r="W166" i="18"/>
  <c r="V166" i="18"/>
  <c r="U166" i="18"/>
  <c r="T166" i="18"/>
  <c r="S166" i="18"/>
  <c r="R166" i="18"/>
  <c r="Q166" i="18"/>
  <c r="P166" i="18"/>
  <c r="O166" i="18"/>
  <c r="N166" i="18"/>
  <c r="M166" i="18"/>
  <c r="L166" i="18"/>
  <c r="W165" i="18"/>
  <c r="V165" i="18"/>
  <c r="U165" i="18"/>
  <c r="T165" i="18"/>
  <c r="S165" i="18"/>
  <c r="R165" i="18"/>
  <c r="Q165" i="18"/>
  <c r="P165" i="18"/>
  <c r="O165" i="18"/>
  <c r="N165" i="18"/>
  <c r="M165" i="18"/>
  <c r="L165" i="18"/>
  <c r="W164" i="18"/>
  <c r="V164" i="18"/>
  <c r="U164" i="18"/>
  <c r="T164" i="18"/>
  <c r="S164" i="18"/>
  <c r="R164" i="18"/>
  <c r="Q164" i="18"/>
  <c r="P164" i="18"/>
  <c r="O164" i="18"/>
  <c r="N164" i="18"/>
  <c r="M164" i="18"/>
  <c r="L164" i="18"/>
  <c r="W163" i="18"/>
  <c r="V163" i="18"/>
  <c r="U163" i="18"/>
  <c r="T163" i="18"/>
  <c r="S163" i="18"/>
  <c r="R163" i="18"/>
  <c r="Q163" i="18"/>
  <c r="P163" i="18"/>
  <c r="O163" i="18"/>
  <c r="N163" i="18"/>
  <c r="M163" i="18"/>
  <c r="L163" i="18"/>
  <c r="W162" i="18"/>
  <c r="V162" i="18"/>
  <c r="U162" i="18"/>
  <c r="T162" i="18"/>
  <c r="S162" i="18"/>
  <c r="R162" i="18"/>
  <c r="Q162" i="18"/>
  <c r="P162" i="18"/>
  <c r="O162" i="18"/>
  <c r="N162" i="18"/>
  <c r="M162" i="18"/>
  <c r="L162" i="18"/>
  <c r="W161" i="18"/>
  <c r="V161" i="18"/>
  <c r="U161" i="18"/>
  <c r="T161" i="18"/>
  <c r="S161" i="18"/>
  <c r="R161" i="18"/>
  <c r="Q161" i="18"/>
  <c r="P161" i="18"/>
  <c r="O161" i="18"/>
  <c r="N161" i="18"/>
  <c r="M161" i="18"/>
  <c r="L161" i="18"/>
  <c r="W160" i="18"/>
  <c r="V160" i="18"/>
  <c r="U160" i="18"/>
  <c r="T160" i="18"/>
  <c r="S160" i="18"/>
  <c r="R160" i="18"/>
  <c r="Q160" i="18"/>
  <c r="P160" i="18"/>
  <c r="O160" i="18"/>
  <c r="N160" i="18"/>
  <c r="M160" i="18"/>
  <c r="L160" i="18"/>
  <c r="W158" i="18"/>
  <c r="V158" i="18"/>
  <c r="U158" i="18"/>
  <c r="T158" i="18"/>
  <c r="S158" i="18"/>
  <c r="R158" i="18"/>
  <c r="Q158" i="18"/>
  <c r="P158" i="18"/>
  <c r="O158" i="18"/>
  <c r="N158" i="18"/>
  <c r="M158" i="18"/>
  <c r="L158" i="18"/>
  <c r="W157" i="18"/>
  <c r="V157" i="18"/>
  <c r="U157" i="18"/>
  <c r="T157" i="18"/>
  <c r="S157" i="18"/>
  <c r="R157" i="18"/>
  <c r="Q157" i="18"/>
  <c r="P157" i="18"/>
  <c r="O157" i="18"/>
  <c r="N157" i="18"/>
  <c r="M157" i="18"/>
  <c r="L157" i="18"/>
  <c r="W156" i="18"/>
  <c r="V156" i="18"/>
  <c r="U156" i="18"/>
  <c r="T156" i="18"/>
  <c r="S156" i="18"/>
  <c r="R156" i="18"/>
  <c r="Q156" i="18"/>
  <c r="P156" i="18"/>
  <c r="O156" i="18"/>
  <c r="N156" i="18"/>
  <c r="M156" i="18"/>
  <c r="L156" i="18"/>
  <c r="W155" i="18"/>
  <c r="V155" i="18"/>
  <c r="U155" i="18"/>
  <c r="T155" i="18"/>
  <c r="S155" i="18"/>
  <c r="R155" i="18"/>
  <c r="Q155" i="18"/>
  <c r="P155" i="18"/>
  <c r="O155" i="18"/>
  <c r="N155" i="18"/>
  <c r="M155" i="18"/>
  <c r="L155" i="18"/>
  <c r="W154" i="18"/>
  <c r="V154" i="18"/>
  <c r="U154" i="18"/>
  <c r="T154" i="18"/>
  <c r="S154" i="18"/>
  <c r="R154" i="18"/>
  <c r="Q154" i="18"/>
  <c r="P154" i="18"/>
  <c r="O154" i="18"/>
  <c r="N154" i="18"/>
  <c r="M154" i="18"/>
  <c r="L154" i="18"/>
  <c r="W153" i="18"/>
  <c r="V153" i="18"/>
  <c r="U153" i="18"/>
  <c r="T153" i="18"/>
  <c r="S153" i="18"/>
  <c r="R153" i="18"/>
  <c r="Q153" i="18"/>
  <c r="P153" i="18"/>
  <c r="O153" i="18"/>
  <c r="N153" i="18"/>
  <c r="M153" i="18"/>
  <c r="L153" i="18"/>
  <c r="W152" i="18"/>
  <c r="V152" i="18"/>
  <c r="U152" i="18"/>
  <c r="T152" i="18"/>
  <c r="S152" i="18"/>
  <c r="R152" i="18"/>
  <c r="Q152" i="18"/>
  <c r="P152" i="18"/>
  <c r="O152" i="18"/>
  <c r="N152" i="18"/>
  <c r="M152" i="18"/>
  <c r="L152" i="18"/>
  <c r="W151" i="18"/>
  <c r="V151" i="18"/>
  <c r="U151" i="18"/>
  <c r="T151" i="18"/>
  <c r="S151" i="18"/>
  <c r="R151" i="18"/>
  <c r="Q151" i="18"/>
  <c r="P151" i="18"/>
  <c r="O151" i="18"/>
  <c r="N151" i="18"/>
  <c r="M151" i="18"/>
  <c r="L151" i="18"/>
  <c r="W150" i="18"/>
  <c r="V150" i="18"/>
  <c r="U150" i="18"/>
  <c r="T150" i="18"/>
  <c r="S150" i="18"/>
  <c r="R150" i="18"/>
  <c r="Q150" i="18"/>
  <c r="P150" i="18"/>
  <c r="O150" i="18"/>
  <c r="N150" i="18"/>
  <c r="M150" i="18"/>
  <c r="L150" i="18"/>
  <c r="W149" i="18"/>
  <c r="V149" i="18"/>
  <c r="U149" i="18"/>
  <c r="T149" i="18"/>
  <c r="S149" i="18"/>
  <c r="R149" i="18"/>
  <c r="Q149" i="18"/>
  <c r="P149" i="18"/>
  <c r="O149" i="18"/>
  <c r="N149" i="18"/>
  <c r="M149" i="18"/>
  <c r="L149" i="18"/>
  <c r="W148" i="18"/>
  <c r="V148" i="18"/>
  <c r="U148" i="18"/>
  <c r="T148" i="18"/>
  <c r="S148" i="18"/>
  <c r="R148" i="18"/>
  <c r="Q148" i="18"/>
  <c r="P148" i="18"/>
  <c r="O148" i="18"/>
  <c r="N148" i="18"/>
  <c r="M148" i="18"/>
  <c r="L148" i="18"/>
  <c r="W147" i="18"/>
  <c r="V147" i="18"/>
  <c r="U147" i="18"/>
  <c r="T147" i="18"/>
  <c r="S147" i="18"/>
  <c r="R147" i="18"/>
  <c r="Q147" i="18"/>
  <c r="P147" i="18"/>
  <c r="O147" i="18"/>
  <c r="N147" i="18"/>
  <c r="M147" i="18"/>
  <c r="L147" i="18"/>
  <c r="W146" i="18"/>
  <c r="V146" i="18"/>
  <c r="U146" i="18"/>
  <c r="T146" i="18"/>
  <c r="S146" i="18"/>
  <c r="R146" i="18"/>
  <c r="Q146" i="18"/>
  <c r="P146" i="18"/>
  <c r="O146" i="18"/>
  <c r="N146" i="18"/>
  <c r="M146" i="18"/>
  <c r="L146" i="18"/>
  <c r="W145" i="18"/>
  <c r="V145" i="18"/>
  <c r="U145" i="18"/>
  <c r="T145" i="18"/>
  <c r="S145" i="18"/>
  <c r="R145" i="18"/>
  <c r="Q145" i="18"/>
  <c r="P145" i="18"/>
  <c r="O145" i="18"/>
  <c r="N145" i="18"/>
  <c r="M145" i="18"/>
  <c r="L145" i="18"/>
  <c r="W144" i="18"/>
  <c r="V144" i="18"/>
  <c r="U144" i="18"/>
  <c r="T144" i="18"/>
  <c r="S144" i="18"/>
  <c r="R144" i="18"/>
  <c r="Q144" i="18"/>
  <c r="P144" i="18"/>
  <c r="O144" i="18"/>
  <c r="N144" i="18"/>
  <c r="M144" i="18"/>
  <c r="L144" i="18"/>
  <c r="W143" i="18"/>
  <c r="V143" i="18"/>
  <c r="U143" i="18"/>
  <c r="T143" i="18"/>
  <c r="S143" i="18"/>
  <c r="R143" i="18"/>
  <c r="Q143" i="18"/>
  <c r="P143" i="18"/>
  <c r="O143" i="18"/>
  <c r="N143" i="18"/>
  <c r="M143" i="18"/>
  <c r="L143" i="18"/>
  <c r="W142" i="18"/>
  <c r="V142" i="18"/>
  <c r="U142" i="18"/>
  <c r="T142" i="18"/>
  <c r="S142" i="18"/>
  <c r="R142" i="18"/>
  <c r="Q142" i="18"/>
  <c r="P142" i="18"/>
  <c r="O142" i="18"/>
  <c r="N142" i="18"/>
  <c r="M142" i="18"/>
  <c r="L142" i="18"/>
  <c r="W141" i="18"/>
  <c r="V141" i="18"/>
  <c r="U141" i="18"/>
  <c r="T141" i="18"/>
  <c r="S141" i="18"/>
  <c r="R141" i="18"/>
  <c r="Q141" i="18"/>
  <c r="P141" i="18"/>
  <c r="O141" i="18"/>
  <c r="N141" i="18"/>
  <c r="M141" i="18"/>
  <c r="L141" i="18"/>
  <c r="S140" i="18"/>
  <c r="W139" i="18"/>
  <c r="V139" i="18"/>
  <c r="U139" i="18"/>
  <c r="T139" i="18"/>
  <c r="S139" i="18"/>
  <c r="R139" i="18"/>
  <c r="Q139" i="18"/>
  <c r="P139" i="18"/>
  <c r="O139" i="18"/>
  <c r="N139" i="18"/>
  <c r="M139" i="18"/>
  <c r="L139" i="18"/>
  <c r="W138" i="18"/>
  <c r="V138" i="18"/>
  <c r="U138" i="18"/>
  <c r="T138" i="18"/>
  <c r="S138" i="18"/>
  <c r="R138" i="18"/>
  <c r="Q138" i="18"/>
  <c r="P138" i="18"/>
  <c r="O138" i="18"/>
  <c r="N138" i="18"/>
  <c r="M138" i="18"/>
  <c r="L138" i="18"/>
  <c r="W137" i="18"/>
  <c r="V137" i="18"/>
  <c r="U137" i="18"/>
  <c r="T137" i="18"/>
  <c r="S137" i="18"/>
  <c r="R137" i="18"/>
  <c r="Q137" i="18"/>
  <c r="P137" i="18"/>
  <c r="O137" i="18"/>
  <c r="N137" i="18"/>
  <c r="M137" i="18"/>
  <c r="L137" i="18"/>
  <c r="W136" i="18"/>
  <c r="V136" i="18"/>
  <c r="U136" i="18"/>
  <c r="T136" i="18"/>
  <c r="S136" i="18"/>
  <c r="R136" i="18"/>
  <c r="Q136" i="18"/>
  <c r="P136" i="18"/>
  <c r="O136" i="18"/>
  <c r="N136" i="18"/>
  <c r="M136" i="18"/>
  <c r="L136" i="18"/>
  <c r="W135" i="18"/>
  <c r="V135" i="18"/>
  <c r="U135" i="18"/>
  <c r="T135" i="18"/>
  <c r="S135" i="18"/>
  <c r="R135" i="18"/>
  <c r="Q135" i="18"/>
  <c r="P135" i="18"/>
  <c r="O135" i="18"/>
  <c r="N135" i="18"/>
  <c r="M135" i="18"/>
  <c r="L135" i="18"/>
  <c r="W134" i="18"/>
  <c r="V134" i="18"/>
  <c r="U134" i="18"/>
  <c r="T134" i="18"/>
  <c r="S134" i="18"/>
  <c r="R134" i="18"/>
  <c r="Q134" i="18"/>
  <c r="P134" i="18"/>
  <c r="O134" i="18"/>
  <c r="N134" i="18"/>
  <c r="M134" i="18"/>
  <c r="L134" i="18"/>
  <c r="W133" i="18"/>
  <c r="V133" i="18"/>
  <c r="U133" i="18"/>
  <c r="T133" i="18"/>
  <c r="S133" i="18"/>
  <c r="R133" i="18"/>
  <c r="Q133" i="18"/>
  <c r="P133" i="18"/>
  <c r="O133" i="18"/>
  <c r="N133" i="18"/>
  <c r="M133" i="18"/>
  <c r="L133" i="18"/>
  <c r="W132" i="18"/>
  <c r="V132" i="18"/>
  <c r="U132" i="18"/>
  <c r="T132" i="18"/>
  <c r="S132" i="18"/>
  <c r="R132" i="18"/>
  <c r="Q132" i="18"/>
  <c r="P132" i="18"/>
  <c r="O132" i="18"/>
  <c r="N132" i="18"/>
  <c r="M132" i="18"/>
  <c r="L132" i="18"/>
  <c r="W131" i="18"/>
  <c r="V131" i="18"/>
  <c r="U131" i="18"/>
  <c r="T131" i="18"/>
  <c r="S131" i="18"/>
  <c r="R131" i="18"/>
  <c r="Q131" i="18"/>
  <c r="P131" i="18"/>
  <c r="O131" i="18"/>
  <c r="N131" i="18"/>
  <c r="M131" i="18"/>
  <c r="L131" i="18"/>
  <c r="W130" i="18"/>
  <c r="V130" i="18"/>
  <c r="U130" i="18"/>
  <c r="T130" i="18"/>
  <c r="S130" i="18"/>
  <c r="R130" i="18"/>
  <c r="Q130" i="18"/>
  <c r="P130" i="18"/>
  <c r="O130" i="18"/>
  <c r="N130" i="18"/>
  <c r="M130" i="18"/>
  <c r="L130" i="18"/>
  <c r="W129" i="18"/>
  <c r="V129" i="18"/>
  <c r="U129" i="18"/>
  <c r="T129" i="18"/>
  <c r="S129" i="18"/>
  <c r="R129" i="18"/>
  <c r="Q129" i="18"/>
  <c r="P129" i="18"/>
  <c r="O129" i="18"/>
  <c r="N129" i="18"/>
  <c r="M129" i="18"/>
  <c r="L129" i="18"/>
  <c r="W128" i="18"/>
  <c r="V128" i="18"/>
  <c r="U128" i="18"/>
  <c r="T128" i="18"/>
  <c r="S128" i="18"/>
  <c r="R128" i="18"/>
  <c r="Q128" i="18"/>
  <c r="P128" i="18"/>
  <c r="O128" i="18"/>
  <c r="N128" i="18"/>
  <c r="M128" i="18"/>
  <c r="L128" i="18"/>
  <c r="W127" i="18"/>
  <c r="V127" i="18"/>
  <c r="U127" i="18"/>
  <c r="T127" i="18"/>
  <c r="S127" i="18"/>
  <c r="R127" i="18"/>
  <c r="Q127" i="18"/>
  <c r="P127" i="18"/>
  <c r="O127" i="18"/>
  <c r="N127" i="18"/>
  <c r="M127" i="18"/>
  <c r="L127" i="18"/>
  <c r="W126" i="18"/>
  <c r="V126" i="18"/>
  <c r="U126" i="18"/>
  <c r="T126" i="18"/>
  <c r="S126" i="18"/>
  <c r="R126" i="18"/>
  <c r="Q126" i="18"/>
  <c r="P126" i="18"/>
  <c r="O126" i="18"/>
  <c r="N126" i="18"/>
  <c r="M126" i="18"/>
  <c r="L126" i="18"/>
  <c r="W125" i="18"/>
  <c r="V125" i="18"/>
  <c r="U125" i="18"/>
  <c r="T125" i="18"/>
  <c r="S125" i="18"/>
  <c r="R125" i="18"/>
  <c r="Q125" i="18"/>
  <c r="P125" i="18"/>
  <c r="O125" i="18"/>
  <c r="N125" i="18"/>
  <c r="M125" i="18"/>
  <c r="L125" i="18"/>
  <c r="W124" i="18"/>
  <c r="V124" i="18"/>
  <c r="U124" i="18"/>
  <c r="T124" i="18"/>
  <c r="S124" i="18"/>
  <c r="R124" i="18"/>
  <c r="Q124" i="18"/>
  <c r="P124" i="18"/>
  <c r="O124" i="18"/>
  <c r="N124" i="18"/>
  <c r="M124" i="18"/>
  <c r="L124" i="18"/>
  <c r="W123" i="18"/>
  <c r="V123" i="18"/>
  <c r="U123" i="18"/>
  <c r="I123" i="18" s="1"/>
  <c r="T123" i="18"/>
  <c r="S123" i="18"/>
  <c r="R123" i="18"/>
  <c r="Q123" i="18"/>
  <c r="P123" i="18"/>
  <c r="O123" i="18"/>
  <c r="N123" i="18"/>
  <c r="M123" i="18"/>
  <c r="L123" i="18"/>
  <c r="H123" i="18" s="1"/>
  <c r="W122" i="18"/>
  <c r="V122" i="18"/>
  <c r="U122" i="18"/>
  <c r="T122" i="18"/>
  <c r="S122" i="18"/>
  <c r="R122" i="18"/>
  <c r="Q122" i="18"/>
  <c r="P122" i="18"/>
  <c r="O122" i="18"/>
  <c r="N122" i="18"/>
  <c r="M122" i="18"/>
  <c r="L122" i="18"/>
  <c r="W121" i="18"/>
  <c r="V121" i="18"/>
  <c r="U121" i="18"/>
  <c r="T121" i="18"/>
  <c r="S121" i="18"/>
  <c r="R121" i="18"/>
  <c r="Q121" i="18"/>
  <c r="P121" i="18"/>
  <c r="O121" i="18"/>
  <c r="N121" i="18"/>
  <c r="M121" i="18"/>
  <c r="L121" i="18"/>
  <c r="W120" i="18"/>
  <c r="V120" i="18"/>
  <c r="U120" i="18"/>
  <c r="I120" i="18" s="1"/>
  <c r="T120" i="18"/>
  <c r="S120" i="18"/>
  <c r="R120" i="18"/>
  <c r="Q120" i="18"/>
  <c r="P120" i="18"/>
  <c r="O120" i="18"/>
  <c r="N120" i="18"/>
  <c r="M120" i="18"/>
  <c r="L120" i="18"/>
  <c r="W119" i="18"/>
  <c r="V119" i="18"/>
  <c r="U119" i="18"/>
  <c r="T119" i="18"/>
  <c r="S119" i="18"/>
  <c r="R119" i="18"/>
  <c r="Q119" i="18"/>
  <c r="P119" i="18"/>
  <c r="O119" i="18"/>
  <c r="N119" i="18"/>
  <c r="M119" i="18"/>
  <c r="L119" i="18"/>
  <c r="W118" i="18"/>
  <c r="V118" i="18"/>
  <c r="U118" i="18"/>
  <c r="T118" i="18"/>
  <c r="S118" i="18"/>
  <c r="R118" i="18"/>
  <c r="Q118" i="18"/>
  <c r="P118" i="18"/>
  <c r="O118" i="18"/>
  <c r="N118" i="18"/>
  <c r="M118" i="18"/>
  <c r="L118" i="18"/>
  <c r="W116" i="18"/>
  <c r="V116" i="18"/>
  <c r="U116" i="18"/>
  <c r="T116" i="18"/>
  <c r="S116" i="18"/>
  <c r="R116" i="18"/>
  <c r="Q116" i="18"/>
  <c r="P116" i="18"/>
  <c r="O116" i="18"/>
  <c r="N116" i="18"/>
  <c r="M116" i="18"/>
  <c r="L116" i="18"/>
  <c r="W115" i="18"/>
  <c r="V115" i="18"/>
  <c r="U115" i="18"/>
  <c r="I115" i="18" s="1"/>
  <c r="T115" i="18"/>
  <c r="S115" i="18"/>
  <c r="R115" i="18"/>
  <c r="Q115" i="18"/>
  <c r="P115" i="18"/>
  <c r="O115" i="18"/>
  <c r="N115" i="18"/>
  <c r="M115" i="18"/>
  <c r="L115" i="18"/>
  <c r="W114" i="18"/>
  <c r="V114" i="18"/>
  <c r="U114" i="18"/>
  <c r="T114" i="18"/>
  <c r="S114" i="18"/>
  <c r="R114" i="18"/>
  <c r="Q114" i="18"/>
  <c r="P114" i="18"/>
  <c r="O114" i="18"/>
  <c r="N114" i="18"/>
  <c r="M114" i="18"/>
  <c r="L114" i="18"/>
  <c r="W113" i="18"/>
  <c r="V113" i="18"/>
  <c r="U113" i="18"/>
  <c r="T113" i="18"/>
  <c r="S113" i="18"/>
  <c r="R113" i="18"/>
  <c r="Q113" i="18"/>
  <c r="P113" i="18"/>
  <c r="O113" i="18"/>
  <c r="N113" i="18"/>
  <c r="M113" i="18"/>
  <c r="L113" i="18"/>
  <c r="W112" i="18"/>
  <c r="V112" i="18"/>
  <c r="U112" i="18"/>
  <c r="T112" i="18"/>
  <c r="S112" i="18"/>
  <c r="R112" i="18"/>
  <c r="Q112" i="18"/>
  <c r="P112" i="18"/>
  <c r="O112" i="18"/>
  <c r="N112" i="18"/>
  <c r="M112" i="18"/>
  <c r="L112" i="18"/>
  <c r="W111" i="18"/>
  <c r="V111" i="18"/>
  <c r="U111" i="18"/>
  <c r="T111" i="18"/>
  <c r="S111" i="18"/>
  <c r="R111" i="18"/>
  <c r="Q111" i="18"/>
  <c r="P111" i="18"/>
  <c r="O111" i="18"/>
  <c r="N111" i="18"/>
  <c r="M111" i="18"/>
  <c r="L111" i="18"/>
  <c r="W110" i="18"/>
  <c r="V110" i="18"/>
  <c r="U110" i="18"/>
  <c r="T110" i="18"/>
  <c r="S110" i="18"/>
  <c r="R110" i="18"/>
  <c r="Q110" i="18"/>
  <c r="P110" i="18"/>
  <c r="O110" i="18"/>
  <c r="N110" i="18"/>
  <c r="M110" i="18"/>
  <c r="L110" i="18"/>
  <c r="S109" i="18"/>
  <c r="W108" i="18"/>
  <c r="V108" i="18"/>
  <c r="U108" i="18"/>
  <c r="T108" i="18"/>
  <c r="S108" i="18"/>
  <c r="R108" i="18"/>
  <c r="Q108" i="18"/>
  <c r="P108" i="18"/>
  <c r="O108" i="18"/>
  <c r="N108" i="18"/>
  <c r="M108" i="18"/>
  <c r="L108" i="18"/>
  <c r="W107" i="18"/>
  <c r="V107" i="18"/>
  <c r="U107" i="18"/>
  <c r="T107" i="18"/>
  <c r="S107" i="18"/>
  <c r="R107" i="18"/>
  <c r="Q107" i="18"/>
  <c r="P107" i="18"/>
  <c r="O107" i="18"/>
  <c r="N107" i="18"/>
  <c r="M107" i="18"/>
  <c r="L107" i="18"/>
  <c r="W106" i="18"/>
  <c r="V106" i="18"/>
  <c r="U106" i="18"/>
  <c r="T106" i="18"/>
  <c r="S106" i="18"/>
  <c r="R106" i="18"/>
  <c r="Q106" i="18"/>
  <c r="P106" i="18"/>
  <c r="O106" i="18"/>
  <c r="N106" i="18"/>
  <c r="M106" i="18"/>
  <c r="L106" i="18"/>
  <c r="W105" i="18"/>
  <c r="V105" i="18"/>
  <c r="U105" i="18"/>
  <c r="T105" i="18"/>
  <c r="S105" i="18"/>
  <c r="R105" i="18"/>
  <c r="Q105" i="18"/>
  <c r="P105" i="18"/>
  <c r="O105" i="18"/>
  <c r="N105" i="18"/>
  <c r="M105" i="18"/>
  <c r="L105" i="18"/>
  <c r="W104" i="18"/>
  <c r="V104" i="18"/>
  <c r="U104" i="18"/>
  <c r="T104" i="18"/>
  <c r="S104" i="18"/>
  <c r="R104" i="18"/>
  <c r="Q104" i="18"/>
  <c r="P104" i="18"/>
  <c r="O104" i="18"/>
  <c r="N104" i="18"/>
  <c r="M104" i="18"/>
  <c r="L104" i="18"/>
  <c r="W103" i="18"/>
  <c r="V103" i="18"/>
  <c r="U103" i="18"/>
  <c r="T103" i="18"/>
  <c r="S103" i="18"/>
  <c r="R103" i="18"/>
  <c r="Q103" i="18"/>
  <c r="P103" i="18"/>
  <c r="O103" i="18"/>
  <c r="N103" i="18"/>
  <c r="M103" i="18"/>
  <c r="L103" i="18"/>
  <c r="W102" i="18"/>
  <c r="V102" i="18"/>
  <c r="U102" i="18"/>
  <c r="T102" i="18"/>
  <c r="S102" i="18"/>
  <c r="R102" i="18"/>
  <c r="Q102" i="18"/>
  <c r="P102" i="18"/>
  <c r="O102" i="18"/>
  <c r="N102" i="18"/>
  <c r="M102" i="18"/>
  <c r="L102" i="18"/>
  <c r="W101" i="18"/>
  <c r="V101" i="18"/>
  <c r="U101" i="18"/>
  <c r="T101" i="18"/>
  <c r="S101" i="18"/>
  <c r="R101" i="18"/>
  <c r="Q101" i="18"/>
  <c r="P101" i="18"/>
  <c r="O101" i="18"/>
  <c r="N101" i="18"/>
  <c r="M101" i="18"/>
  <c r="L101" i="18"/>
  <c r="W100" i="18"/>
  <c r="V100" i="18"/>
  <c r="U100" i="18"/>
  <c r="T100" i="18"/>
  <c r="S100" i="18"/>
  <c r="R100" i="18"/>
  <c r="Q100" i="18"/>
  <c r="P100" i="18"/>
  <c r="O100" i="18"/>
  <c r="N100" i="18"/>
  <c r="M100" i="18"/>
  <c r="L100" i="18"/>
  <c r="W99" i="18"/>
  <c r="V99" i="18"/>
  <c r="U99" i="18"/>
  <c r="T99" i="18"/>
  <c r="S99" i="18"/>
  <c r="R99" i="18"/>
  <c r="Q99" i="18"/>
  <c r="P99" i="18"/>
  <c r="O99" i="18"/>
  <c r="N99" i="18"/>
  <c r="M99" i="18"/>
  <c r="L99" i="18"/>
  <c r="W98" i="18"/>
  <c r="V98" i="18"/>
  <c r="U98" i="18"/>
  <c r="T98" i="18"/>
  <c r="S98" i="18"/>
  <c r="R98" i="18"/>
  <c r="Q98" i="18"/>
  <c r="P98" i="18"/>
  <c r="O98" i="18"/>
  <c r="N98" i="18"/>
  <c r="M98" i="18"/>
  <c r="L98" i="18"/>
  <c r="W97" i="18"/>
  <c r="V97" i="18"/>
  <c r="U97" i="18"/>
  <c r="T97" i="18"/>
  <c r="S97" i="18"/>
  <c r="R97" i="18"/>
  <c r="Q97" i="18"/>
  <c r="P97" i="18"/>
  <c r="O97" i="18"/>
  <c r="N97" i="18"/>
  <c r="M97" i="18"/>
  <c r="L97" i="18"/>
  <c r="W96" i="18"/>
  <c r="V96" i="18"/>
  <c r="U96" i="18"/>
  <c r="T96" i="18"/>
  <c r="S96" i="18"/>
  <c r="R96" i="18"/>
  <c r="Q96" i="18"/>
  <c r="P96" i="18"/>
  <c r="O96" i="18"/>
  <c r="N96" i="18"/>
  <c r="M96" i="18"/>
  <c r="L96" i="18"/>
  <c r="W95" i="18"/>
  <c r="V95" i="18"/>
  <c r="U95" i="18"/>
  <c r="T95" i="18"/>
  <c r="S95" i="18"/>
  <c r="R95" i="18"/>
  <c r="Q95" i="18"/>
  <c r="P95" i="18"/>
  <c r="O95" i="18"/>
  <c r="N95" i="18"/>
  <c r="M95" i="18"/>
  <c r="L95" i="18"/>
  <c r="W94" i="18"/>
  <c r="V94" i="18"/>
  <c r="U94" i="18"/>
  <c r="T94" i="18"/>
  <c r="S94" i="18"/>
  <c r="R94" i="18"/>
  <c r="Q94" i="18"/>
  <c r="P94" i="18"/>
  <c r="O94" i="18"/>
  <c r="N94" i="18"/>
  <c r="M94" i="18"/>
  <c r="L94" i="18"/>
  <c r="W93" i="18"/>
  <c r="V93" i="18"/>
  <c r="U93" i="18"/>
  <c r="T93" i="18"/>
  <c r="S93" i="18"/>
  <c r="R93" i="18"/>
  <c r="Q93" i="18"/>
  <c r="P93" i="18"/>
  <c r="O93" i="18"/>
  <c r="N93" i="18"/>
  <c r="M93" i="18"/>
  <c r="L93" i="18"/>
  <c r="W92" i="18"/>
  <c r="V92" i="18"/>
  <c r="U92" i="18"/>
  <c r="T92" i="18"/>
  <c r="S92" i="18"/>
  <c r="R92" i="18"/>
  <c r="Q92" i="18"/>
  <c r="P92" i="18"/>
  <c r="O92" i="18"/>
  <c r="N92" i="18"/>
  <c r="M92" i="18"/>
  <c r="L92" i="18"/>
  <c r="W91" i="18"/>
  <c r="V91" i="18"/>
  <c r="U91" i="18"/>
  <c r="T91" i="18"/>
  <c r="S91" i="18"/>
  <c r="R91" i="18"/>
  <c r="Q91" i="18"/>
  <c r="P91" i="18"/>
  <c r="O91" i="18"/>
  <c r="N91" i="18"/>
  <c r="M91" i="18"/>
  <c r="L91" i="18"/>
  <c r="W90" i="18"/>
  <c r="V90" i="18"/>
  <c r="U90" i="18"/>
  <c r="T90" i="18"/>
  <c r="S90" i="18"/>
  <c r="R90" i="18"/>
  <c r="Q90" i="18"/>
  <c r="P90" i="18"/>
  <c r="O90" i="18"/>
  <c r="N90" i="18"/>
  <c r="M90" i="18"/>
  <c r="L90" i="18"/>
  <c r="W89" i="18"/>
  <c r="V89" i="18"/>
  <c r="U89" i="18"/>
  <c r="T89" i="18"/>
  <c r="S89" i="18"/>
  <c r="R89" i="18"/>
  <c r="Q89" i="18"/>
  <c r="P89" i="18"/>
  <c r="O89" i="18"/>
  <c r="N89" i="18"/>
  <c r="M89" i="18"/>
  <c r="L89" i="18"/>
  <c r="W88" i="18"/>
  <c r="V88" i="18"/>
  <c r="U88" i="18"/>
  <c r="T88" i="18"/>
  <c r="S88" i="18"/>
  <c r="R88" i="18"/>
  <c r="Q88" i="18"/>
  <c r="P88" i="18"/>
  <c r="O88" i="18"/>
  <c r="N88" i="18"/>
  <c r="M88" i="18"/>
  <c r="L88" i="18"/>
  <c r="W87" i="18"/>
  <c r="V87" i="18"/>
  <c r="U87" i="18"/>
  <c r="T87" i="18"/>
  <c r="S87" i="18"/>
  <c r="R87" i="18"/>
  <c r="Q87" i="18"/>
  <c r="P87" i="18"/>
  <c r="O87" i="18"/>
  <c r="N87" i="18"/>
  <c r="M87" i="18"/>
  <c r="L87" i="18"/>
  <c r="W86" i="18"/>
  <c r="V86" i="18"/>
  <c r="U86" i="18"/>
  <c r="T86" i="18"/>
  <c r="S86" i="18"/>
  <c r="R86" i="18"/>
  <c r="Q86" i="18"/>
  <c r="P86" i="18"/>
  <c r="O86" i="18"/>
  <c r="N86" i="18"/>
  <c r="M86" i="18"/>
  <c r="L86" i="18"/>
  <c r="W85" i="18"/>
  <c r="V85" i="18"/>
  <c r="U85" i="18"/>
  <c r="T85" i="18"/>
  <c r="S85" i="18"/>
  <c r="R85" i="18"/>
  <c r="Q85" i="18"/>
  <c r="P85" i="18"/>
  <c r="O85" i="18"/>
  <c r="N85" i="18"/>
  <c r="M85" i="18"/>
  <c r="L85" i="18"/>
  <c r="W84" i="18"/>
  <c r="V84" i="18"/>
  <c r="U84" i="18"/>
  <c r="T84" i="18"/>
  <c r="S84" i="18"/>
  <c r="R84" i="18"/>
  <c r="Q84" i="18"/>
  <c r="P84" i="18"/>
  <c r="O84" i="18"/>
  <c r="N84" i="18"/>
  <c r="M84" i="18"/>
  <c r="L84" i="18"/>
  <c r="W83" i="18"/>
  <c r="V83" i="18"/>
  <c r="U83" i="18"/>
  <c r="T83" i="18"/>
  <c r="S83" i="18"/>
  <c r="R83" i="18"/>
  <c r="Q83" i="18"/>
  <c r="P83" i="18"/>
  <c r="O83" i="18"/>
  <c r="N83" i="18"/>
  <c r="M83" i="18"/>
  <c r="L83" i="18"/>
  <c r="W82" i="18"/>
  <c r="V82" i="18"/>
  <c r="U82" i="18"/>
  <c r="T82" i="18"/>
  <c r="S82" i="18"/>
  <c r="R82" i="18"/>
  <c r="Q82" i="18"/>
  <c r="P82" i="18"/>
  <c r="O82" i="18"/>
  <c r="N82" i="18"/>
  <c r="M82" i="18"/>
  <c r="L82" i="18"/>
  <c r="W81" i="18"/>
  <c r="V81" i="18"/>
  <c r="U81" i="18"/>
  <c r="T81" i="18"/>
  <c r="S81" i="18"/>
  <c r="R81" i="18"/>
  <c r="Q81" i="18"/>
  <c r="P81" i="18"/>
  <c r="O81" i="18"/>
  <c r="N81" i="18"/>
  <c r="M81" i="18"/>
  <c r="L81" i="18"/>
  <c r="W80" i="18"/>
  <c r="V80" i="18"/>
  <c r="U80" i="18"/>
  <c r="T80" i="18"/>
  <c r="S80" i="18"/>
  <c r="R80" i="18"/>
  <c r="Q80" i="18"/>
  <c r="P80" i="18"/>
  <c r="O80" i="18"/>
  <c r="N80" i="18"/>
  <c r="M80" i="18"/>
  <c r="L80" i="18"/>
  <c r="W79" i="18"/>
  <c r="V79" i="18"/>
  <c r="U79" i="18"/>
  <c r="T79" i="18"/>
  <c r="S79" i="18"/>
  <c r="R79" i="18"/>
  <c r="Q79" i="18"/>
  <c r="P79" i="18"/>
  <c r="O79" i="18"/>
  <c r="N79" i="18"/>
  <c r="M79" i="18"/>
  <c r="L79" i="18"/>
  <c r="W78" i="18"/>
  <c r="V78" i="18"/>
  <c r="U78" i="18"/>
  <c r="T78" i="18"/>
  <c r="S78" i="18"/>
  <c r="R78" i="18"/>
  <c r="Q78" i="18"/>
  <c r="P78" i="18"/>
  <c r="O78" i="18"/>
  <c r="N78" i="18"/>
  <c r="M78" i="18"/>
  <c r="L78" i="18"/>
  <c r="W77" i="18"/>
  <c r="V77" i="18"/>
  <c r="U77" i="18"/>
  <c r="T77" i="18"/>
  <c r="S77" i="18"/>
  <c r="R77" i="18"/>
  <c r="Q77" i="18"/>
  <c r="P77" i="18"/>
  <c r="O77" i="18"/>
  <c r="N77" i="18"/>
  <c r="M77" i="18"/>
  <c r="L77" i="18"/>
  <c r="W76" i="18"/>
  <c r="V76" i="18"/>
  <c r="U76" i="18"/>
  <c r="T76" i="18"/>
  <c r="S76" i="18"/>
  <c r="R76" i="18"/>
  <c r="Q76" i="18"/>
  <c r="P76" i="18"/>
  <c r="O76" i="18"/>
  <c r="N76" i="18"/>
  <c r="M76" i="18"/>
  <c r="L76" i="18"/>
  <c r="W75" i="18"/>
  <c r="V75" i="18"/>
  <c r="U75" i="18"/>
  <c r="T75" i="18"/>
  <c r="S75" i="18"/>
  <c r="R75" i="18"/>
  <c r="Q75" i="18"/>
  <c r="P75" i="18"/>
  <c r="O75" i="18"/>
  <c r="N75" i="18"/>
  <c r="M75" i="18"/>
  <c r="L75" i="18"/>
  <c r="W74" i="18"/>
  <c r="V74" i="18"/>
  <c r="U74" i="18"/>
  <c r="T74" i="18"/>
  <c r="S74" i="18"/>
  <c r="R74" i="18"/>
  <c r="Q74" i="18"/>
  <c r="P74" i="18"/>
  <c r="O74" i="18"/>
  <c r="N74" i="18"/>
  <c r="M74" i="18"/>
  <c r="L74" i="18"/>
  <c r="W73" i="18"/>
  <c r="V73" i="18"/>
  <c r="U73" i="18"/>
  <c r="T73" i="18"/>
  <c r="S73" i="18"/>
  <c r="R73" i="18"/>
  <c r="Q73" i="18"/>
  <c r="P73" i="18"/>
  <c r="O73" i="18"/>
  <c r="N73" i="18"/>
  <c r="M73" i="18"/>
  <c r="L73" i="18"/>
  <c r="W72" i="18"/>
  <c r="V72" i="18"/>
  <c r="U72" i="18"/>
  <c r="T72" i="18"/>
  <c r="S72" i="18"/>
  <c r="R72" i="18"/>
  <c r="Q72" i="18"/>
  <c r="P72" i="18"/>
  <c r="O72" i="18"/>
  <c r="N72" i="18"/>
  <c r="M72" i="18"/>
  <c r="L72" i="18"/>
  <c r="W71" i="18"/>
  <c r="V71" i="18"/>
  <c r="U71" i="18"/>
  <c r="T71" i="18"/>
  <c r="S71" i="18"/>
  <c r="R71" i="18"/>
  <c r="Q71" i="18"/>
  <c r="P71" i="18"/>
  <c r="O71" i="18"/>
  <c r="N71" i="18"/>
  <c r="M71" i="18"/>
  <c r="L71" i="18"/>
  <c r="W70" i="18"/>
  <c r="V70" i="18"/>
  <c r="U70" i="18"/>
  <c r="T70" i="18"/>
  <c r="S70" i="18"/>
  <c r="R70" i="18"/>
  <c r="Q70" i="18"/>
  <c r="P70" i="18"/>
  <c r="O70" i="18"/>
  <c r="N70" i="18"/>
  <c r="M70" i="18"/>
  <c r="L70" i="18"/>
  <c r="W69" i="18"/>
  <c r="V69" i="18"/>
  <c r="U69" i="18"/>
  <c r="T69" i="18"/>
  <c r="S69" i="18"/>
  <c r="R69" i="18"/>
  <c r="Q69" i="18"/>
  <c r="P69" i="18"/>
  <c r="O69" i="18"/>
  <c r="N69" i="18"/>
  <c r="M69" i="18"/>
  <c r="L69" i="18"/>
  <c r="W68" i="18"/>
  <c r="V68" i="18"/>
  <c r="U68" i="18"/>
  <c r="T68" i="18"/>
  <c r="S68" i="18"/>
  <c r="R68" i="18"/>
  <c r="Q68" i="18"/>
  <c r="P68" i="18"/>
  <c r="O68" i="18"/>
  <c r="N68" i="18"/>
  <c r="M68" i="18"/>
  <c r="L68" i="18"/>
  <c r="W67" i="18"/>
  <c r="V67" i="18"/>
  <c r="U67" i="18"/>
  <c r="T67" i="18"/>
  <c r="S67" i="18"/>
  <c r="R67" i="18"/>
  <c r="Q67" i="18"/>
  <c r="P67" i="18"/>
  <c r="O67" i="18"/>
  <c r="N67" i="18"/>
  <c r="M67" i="18"/>
  <c r="L67" i="18"/>
  <c r="W66" i="18"/>
  <c r="V66" i="18"/>
  <c r="U66" i="18"/>
  <c r="T66" i="18"/>
  <c r="S66" i="18"/>
  <c r="R66" i="18"/>
  <c r="Q66" i="18"/>
  <c r="P66" i="18"/>
  <c r="O66" i="18"/>
  <c r="N66" i="18"/>
  <c r="M66" i="18"/>
  <c r="L66" i="18"/>
  <c r="W65" i="18"/>
  <c r="V65" i="18"/>
  <c r="U65" i="18"/>
  <c r="T65" i="18"/>
  <c r="S65" i="18"/>
  <c r="R65" i="18"/>
  <c r="Q65" i="18"/>
  <c r="P65" i="18"/>
  <c r="O65" i="18"/>
  <c r="N65" i="18"/>
  <c r="M65" i="18"/>
  <c r="L65" i="18"/>
  <c r="W64" i="18"/>
  <c r="V64" i="18"/>
  <c r="U64" i="18"/>
  <c r="T64" i="18"/>
  <c r="S64" i="18"/>
  <c r="R64" i="18"/>
  <c r="Q64" i="18"/>
  <c r="P64" i="18"/>
  <c r="O64" i="18"/>
  <c r="N64" i="18"/>
  <c r="M64" i="18"/>
  <c r="L64" i="18"/>
  <c r="W63" i="18"/>
  <c r="V63" i="18"/>
  <c r="U63" i="18"/>
  <c r="T63" i="18"/>
  <c r="S63" i="18"/>
  <c r="R63" i="18"/>
  <c r="Q63" i="18"/>
  <c r="P63" i="18"/>
  <c r="O63" i="18"/>
  <c r="N63" i="18"/>
  <c r="M63" i="18"/>
  <c r="L63" i="18"/>
  <c r="W62" i="18"/>
  <c r="V62" i="18"/>
  <c r="U62" i="18"/>
  <c r="T62" i="18"/>
  <c r="S62" i="18"/>
  <c r="R62" i="18"/>
  <c r="Q62" i="18"/>
  <c r="P62" i="18"/>
  <c r="O62" i="18"/>
  <c r="N62" i="18"/>
  <c r="M62" i="18"/>
  <c r="L62" i="18"/>
  <c r="W60" i="18"/>
  <c r="V60" i="18"/>
  <c r="U60" i="18"/>
  <c r="T60" i="18"/>
  <c r="S60" i="18"/>
  <c r="R60" i="18"/>
  <c r="Q60" i="18"/>
  <c r="P60" i="18"/>
  <c r="O60" i="18"/>
  <c r="N60" i="18"/>
  <c r="M60" i="18"/>
  <c r="L60" i="18"/>
  <c r="W59" i="18"/>
  <c r="V59" i="18"/>
  <c r="U59" i="18"/>
  <c r="T59" i="18"/>
  <c r="S59" i="18"/>
  <c r="R59" i="18"/>
  <c r="Q59" i="18"/>
  <c r="P59" i="18"/>
  <c r="O59" i="18"/>
  <c r="N59" i="18"/>
  <c r="M59" i="18"/>
  <c r="L59" i="18"/>
  <c r="W58" i="18"/>
  <c r="V58" i="18"/>
  <c r="U58" i="18"/>
  <c r="T58" i="18"/>
  <c r="S58" i="18"/>
  <c r="R58" i="18"/>
  <c r="Q58" i="18"/>
  <c r="P58" i="18"/>
  <c r="O58" i="18"/>
  <c r="N58" i="18"/>
  <c r="M58" i="18"/>
  <c r="L58" i="18"/>
  <c r="W57" i="18"/>
  <c r="V57" i="18"/>
  <c r="U57" i="18"/>
  <c r="T57" i="18"/>
  <c r="S57" i="18"/>
  <c r="H57" i="18" s="1"/>
  <c r="R57" i="18"/>
  <c r="Q57" i="18"/>
  <c r="P57" i="18"/>
  <c r="O57" i="18"/>
  <c r="N57" i="18"/>
  <c r="M57" i="18"/>
  <c r="L57" i="18"/>
  <c r="W56" i="18"/>
  <c r="V56" i="18"/>
  <c r="U56" i="18"/>
  <c r="T56" i="18"/>
  <c r="S56" i="18"/>
  <c r="R56" i="18"/>
  <c r="Q56" i="18"/>
  <c r="P56" i="18"/>
  <c r="O56" i="18"/>
  <c r="N56" i="18"/>
  <c r="M56" i="18"/>
  <c r="L56" i="18"/>
  <c r="W55" i="18"/>
  <c r="V55" i="18"/>
  <c r="U55" i="18"/>
  <c r="T55" i="18"/>
  <c r="S55" i="18"/>
  <c r="R55" i="18"/>
  <c r="Q55" i="18"/>
  <c r="P55" i="18"/>
  <c r="O55" i="18"/>
  <c r="N55" i="18"/>
  <c r="M55" i="18"/>
  <c r="L55" i="18"/>
  <c r="W54" i="18"/>
  <c r="V54" i="18"/>
  <c r="U54" i="18"/>
  <c r="T54" i="18"/>
  <c r="S54" i="18"/>
  <c r="R54" i="18"/>
  <c r="Q54" i="18"/>
  <c r="P54" i="18"/>
  <c r="O54" i="18"/>
  <c r="N54" i="18"/>
  <c r="M54" i="18"/>
  <c r="L54" i="18"/>
  <c r="W53" i="18"/>
  <c r="V53" i="18"/>
  <c r="U53" i="18"/>
  <c r="T53" i="18"/>
  <c r="S53" i="18"/>
  <c r="R53" i="18"/>
  <c r="Q53" i="18"/>
  <c r="P53" i="18"/>
  <c r="O53" i="18"/>
  <c r="N53" i="18"/>
  <c r="M53" i="18"/>
  <c r="L53" i="18"/>
  <c r="W52" i="18"/>
  <c r="V52" i="18"/>
  <c r="U52" i="18"/>
  <c r="I52" i="18" s="1"/>
  <c r="T52" i="18"/>
  <c r="S52" i="18"/>
  <c r="R52" i="18"/>
  <c r="Q52" i="18"/>
  <c r="P52" i="18"/>
  <c r="O52" i="18"/>
  <c r="N52" i="18"/>
  <c r="M52" i="18"/>
  <c r="L52" i="18"/>
  <c r="W51" i="18"/>
  <c r="V51" i="18"/>
  <c r="U51" i="18"/>
  <c r="I51" i="18" s="1"/>
  <c r="T51" i="18"/>
  <c r="S51" i="18"/>
  <c r="R51" i="18"/>
  <c r="Q51" i="18"/>
  <c r="P51" i="18"/>
  <c r="O51" i="18"/>
  <c r="N51" i="18"/>
  <c r="M51" i="18"/>
  <c r="L51" i="18"/>
  <c r="W50" i="18"/>
  <c r="V50" i="18"/>
  <c r="U50" i="18"/>
  <c r="T50" i="18"/>
  <c r="S50" i="18"/>
  <c r="R50" i="18"/>
  <c r="Q50" i="18"/>
  <c r="P50" i="18"/>
  <c r="O50" i="18"/>
  <c r="N50" i="18"/>
  <c r="M50" i="18"/>
  <c r="L50" i="18"/>
  <c r="W49" i="18"/>
  <c r="V49" i="18"/>
  <c r="U49" i="18"/>
  <c r="T49" i="18"/>
  <c r="S49" i="18"/>
  <c r="R49" i="18"/>
  <c r="Q49" i="18"/>
  <c r="P49" i="18"/>
  <c r="O49" i="18"/>
  <c r="N49" i="18"/>
  <c r="M49" i="18"/>
  <c r="L49" i="18"/>
  <c r="W48" i="18"/>
  <c r="V48" i="18"/>
  <c r="U48" i="18"/>
  <c r="T48" i="18"/>
  <c r="S48" i="18"/>
  <c r="R48" i="18"/>
  <c r="Q48" i="18"/>
  <c r="P48" i="18"/>
  <c r="O48" i="18"/>
  <c r="N48" i="18"/>
  <c r="M48" i="18"/>
  <c r="L48" i="18"/>
  <c r="W47" i="18"/>
  <c r="V47" i="18"/>
  <c r="U47" i="18"/>
  <c r="T47" i="18"/>
  <c r="S47" i="18"/>
  <c r="R47" i="18"/>
  <c r="Q47" i="18"/>
  <c r="P47" i="18"/>
  <c r="O47" i="18"/>
  <c r="N47" i="18"/>
  <c r="M47" i="18"/>
  <c r="L47" i="18"/>
  <c r="W46" i="18"/>
  <c r="V46" i="18"/>
  <c r="U46" i="18"/>
  <c r="T46" i="18"/>
  <c r="S46" i="18"/>
  <c r="R46" i="18"/>
  <c r="Q46" i="18"/>
  <c r="P46" i="18"/>
  <c r="O46" i="18"/>
  <c r="N46" i="18"/>
  <c r="M46" i="18"/>
  <c r="L46" i="18"/>
  <c r="W45" i="18"/>
  <c r="V45" i="18"/>
  <c r="U45" i="18"/>
  <c r="I45" i="18" s="1"/>
  <c r="T45" i="18"/>
  <c r="S45" i="18"/>
  <c r="R45" i="18"/>
  <c r="Q45" i="18"/>
  <c r="P45" i="18"/>
  <c r="O45" i="18"/>
  <c r="N45" i="18"/>
  <c r="M45" i="18"/>
  <c r="L45" i="18"/>
  <c r="W44" i="18"/>
  <c r="V44" i="18"/>
  <c r="U44" i="18"/>
  <c r="T44" i="18"/>
  <c r="S44" i="18"/>
  <c r="R44" i="18"/>
  <c r="Q44" i="18"/>
  <c r="P44" i="18"/>
  <c r="O44" i="18"/>
  <c r="N44" i="18"/>
  <c r="M44" i="18"/>
  <c r="L44" i="18"/>
  <c r="W43" i="18"/>
  <c r="V43" i="18"/>
  <c r="U43" i="18"/>
  <c r="T43" i="18"/>
  <c r="S43" i="18"/>
  <c r="R43" i="18"/>
  <c r="Q43" i="18"/>
  <c r="P43" i="18"/>
  <c r="O43" i="18"/>
  <c r="N43" i="18"/>
  <c r="M43" i="18"/>
  <c r="L43" i="18"/>
  <c r="W42" i="18"/>
  <c r="V42" i="18"/>
  <c r="U42" i="18"/>
  <c r="T42" i="18"/>
  <c r="S42" i="18"/>
  <c r="R42" i="18"/>
  <c r="Q42" i="18"/>
  <c r="P42" i="18"/>
  <c r="O42" i="18"/>
  <c r="N42" i="18"/>
  <c r="M42" i="18"/>
  <c r="L42" i="18"/>
  <c r="W41" i="18"/>
  <c r="V41" i="18"/>
  <c r="U41" i="18"/>
  <c r="T41" i="18"/>
  <c r="S41" i="18"/>
  <c r="R41" i="18"/>
  <c r="Q41" i="18"/>
  <c r="P41" i="18"/>
  <c r="O41" i="18"/>
  <c r="N41" i="18"/>
  <c r="M41" i="18"/>
  <c r="L41" i="18"/>
  <c r="W40" i="18"/>
  <c r="V40" i="18"/>
  <c r="U40" i="18"/>
  <c r="I40" i="18" s="1"/>
  <c r="T40" i="18"/>
  <c r="S40" i="18"/>
  <c r="R40" i="18"/>
  <c r="Q40" i="18"/>
  <c r="P40" i="18"/>
  <c r="O40" i="18"/>
  <c r="N40" i="18"/>
  <c r="M40" i="18"/>
  <c r="L40" i="18"/>
  <c r="W39" i="18"/>
  <c r="V39" i="18"/>
  <c r="U39" i="18"/>
  <c r="T39" i="18"/>
  <c r="S39" i="18"/>
  <c r="R39" i="18"/>
  <c r="Q39" i="18"/>
  <c r="P39" i="18"/>
  <c r="O39" i="18"/>
  <c r="N39" i="18"/>
  <c r="M39" i="18"/>
  <c r="L39" i="18"/>
  <c r="W38" i="18"/>
  <c r="V38" i="18"/>
  <c r="U38" i="18"/>
  <c r="T38" i="18"/>
  <c r="S38" i="18"/>
  <c r="R38" i="18"/>
  <c r="Q38" i="18"/>
  <c r="P38" i="18"/>
  <c r="O38" i="18"/>
  <c r="N38" i="18"/>
  <c r="M38" i="18"/>
  <c r="L38" i="18"/>
  <c r="W37" i="18"/>
  <c r="V37" i="18"/>
  <c r="U37" i="18"/>
  <c r="T37" i="18"/>
  <c r="S37" i="18"/>
  <c r="R37" i="18"/>
  <c r="Q37" i="18"/>
  <c r="P37" i="18"/>
  <c r="O37" i="18"/>
  <c r="N37" i="18"/>
  <c r="M37" i="18"/>
  <c r="L37" i="18"/>
  <c r="W36" i="18"/>
  <c r="V36" i="18"/>
  <c r="U36" i="18"/>
  <c r="T36" i="18"/>
  <c r="S36" i="18"/>
  <c r="R36" i="18"/>
  <c r="Q36" i="18"/>
  <c r="P36" i="18"/>
  <c r="O36" i="18"/>
  <c r="N36" i="18"/>
  <c r="M36" i="18"/>
  <c r="L36" i="18"/>
  <c r="W35" i="18"/>
  <c r="V35" i="18"/>
  <c r="U35" i="18"/>
  <c r="T35" i="18"/>
  <c r="S35" i="18"/>
  <c r="R35" i="18"/>
  <c r="Q35" i="18"/>
  <c r="P35" i="18"/>
  <c r="O35" i="18"/>
  <c r="N35" i="18"/>
  <c r="M35" i="18"/>
  <c r="L35" i="18"/>
  <c r="W34" i="18"/>
  <c r="V34" i="18"/>
  <c r="U34" i="18"/>
  <c r="T34" i="18"/>
  <c r="S34" i="18"/>
  <c r="R34" i="18"/>
  <c r="Q34" i="18"/>
  <c r="P34" i="18"/>
  <c r="O34" i="18"/>
  <c r="N34" i="18"/>
  <c r="M34" i="18"/>
  <c r="L34" i="18"/>
  <c r="W33" i="18"/>
  <c r="V33" i="18"/>
  <c r="U33" i="18"/>
  <c r="T33" i="18"/>
  <c r="S33" i="18"/>
  <c r="R33" i="18"/>
  <c r="Q33" i="18"/>
  <c r="P33" i="18"/>
  <c r="O33" i="18"/>
  <c r="N33" i="18"/>
  <c r="M33" i="18"/>
  <c r="L33" i="18"/>
  <c r="W32" i="18"/>
  <c r="V32" i="18"/>
  <c r="U32" i="18"/>
  <c r="T32" i="18"/>
  <c r="S32" i="18"/>
  <c r="R32" i="18"/>
  <c r="Q32" i="18"/>
  <c r="P32" i="18"/>
  <c r="O32" i="18"/>
  <c r="N32" i="18"/>
  <c r="M32" i="18"/>
  <c r="L32" i="18"/>
  <c r="W30" i="18"/>
  <c r="V30" i="18"/>
  <c r="U30" i="18"/>
  <c r="T30" i="18"/>
  <c r="S30" i="18"/>
  <c r="R30" i="18"/>
  <c r="Q30" i="18"/>
  <c r="P30" i="18"/>
  <c r="O30" i="18"/>
  <c r="N30" i="18"/>
  <c r="M30" i="18"/>
  <c r="L30" i="18"/>
  <c r="W29" i="18"/>
  <c r="I29" i="18" s="1"/>
  <c r="V29" i="18"/>
  <c r="U29" i="18"/>
  <c r="T29" i="18"/>
  <c r="S29" i="18"/>
  <c r="R29" i="18"/>
  <c r="Q29" i="18"/>
  <c r="P29" i="18"/>
  <c r="O29" i="18"/>
  <c r="N29" i="18"/>
  <c r="M29" i="18"/>
  <c r="L29" i="18"/>
  <c r="W28" i="18"/>
  <c r="V28" i="18"/>
  <c r="U28" i="18"/>
  <c r="T28" i="18"/>
  <c r="S28" i="18"/>
  <c r="R28" i="18"/>
  <c r="Q28" i="18"/>
  <c r="P28" i="18"/>
  <c r="O28" i="18"/>
  <c r="N28" i="18"/>
  <c r="M28" i="18"/>
  <c r="L28" i="18"/>
  <c r="W27" i="18"/>
  <c r="V27" i="18"/>
  <c r="U27" i="18"/>
  <c r="I27" i="18" s="1"/>
  <c r="T27" i="18"/>
  <c r="S27" i="18"/>
  <c r="R27" i="18"/>
  <c r="Q27" i="18"/>
  <c r="P27" i="18"/>
  <c r="O27" i="18"/>
  <c r="N27" i="18"/>
  <c r="M27" i="18"/>
  <c r="L27" i="18"/>
  <c r="W26" i="18"/>
  <c r="V26" i="18"/>
  <c r="U26" i="18"/>
  <c r="I26" i="18" s="1"/>
  <c r="T26" i="18"/>
  <c r="S26" i="18"/>
  <c r="R26" i="18"/>
  <c r="Q26" i="18"/>
  <c r="P26" i="18"/>
  <c r="O26" i="18"/>
  <c r="N26" i="18"/>
  <c r="M26" i="18"/>
  <c r="L26" i="18"/>
  <c r="W25" i="18"/>
  <c r="V25" i="18"/>
  <c r="U25" i="18"/>
  <c r="T25" i="18"/>
  <c r="S25" i="18"/>
  <c r="R25" i="18"/>
  <c r="Q25" i="18"/>
  <c r="P25" i="18"/>
  <c r="O25" i="18"/>
  <c r="N25" i="18"/>
  <c r="M25" i="18"/>
  <c r="L25" i="18"/>
  <c r="W24" i="18"/>
  <c r="V24" i="18"/>
  <c r="U24" i="18"/>
  <c r="T24" i="18"/>
  <c r="S24" i="18"/>
  <c r="R24" i="18"/>
  <c r="Q24" i="18"/>
  <c r="P24" i="18"/>
  <c r="O24" i="18"/>
  <c r="N24" i="18"/>
  <c r="M24" i="18"/>
  <c r="L24" i="18"/>
  <c r="W23" i="18"/>
  <c r="V23" i="18"/>
  <c r="U23" i="18"/>
  <c r="I23" i="18" s="1"/>
  <c r="T23" i="18"/>
  <c r="S23" i="18"/>
  <c r="R23" i="18"/>
  <c r="Q23" i="18"/>
  <c r="P23" i="18"/>
  <c r="O23" i="18"/>
  <c r="N23" i="18"/>
  <c r="M23" i="18"/>
  <c r="L23" i="18"/>
  <c r="W22" i="18"/>
  <c r="V22" i="18"/>
  <c r="U22" i="18"/>
  <c r="T22" i="18"/>
  <c r="S22" i="18"/>
  <c r="R22" i="18"/>
  <c r="Q22" i="18"/>
  <c r="P22" i="18"/>
  <c r="O22" i="18"/>
  <c r="N22" i="18"/>
  <c r="M22" i="18"/>
  <c r="L22" i="18"/>
  <c r="W21" i="18"/>
  <c r="V21" i="18"/>
  <c r="U21" i="18"/>
  <c r="T21" i="18"/>
  <c r="S21" i="18"/>
  <c r="R21" i="18"/>
  <c r="Q21" i="18"/>
  <c r="P21" i="18"/>
  <c r="O21" i="18"/>
  <c r="N21" i="18"/>
  <c r="M21" i="18"/>
  <c r="L21" i="18"/>
  <c r="W20" i="18"/>
  <c r="V20" i="18"/>
  <c r="U20" i="18"/>
  <c r="T20" i="18"/>
  <c r="S20" i="18"/>
  <c r="R20" i="18"/>
  <c r="Q20" i="18"/>
  <c r="P20" i="18"/>
  <c r="O20" i="18"/>
  <c r="N20" i="18"/>
  <c r="M20" i="18"/>
  <c r="L20" i="18"/>
  <c r="W19" i="18"/>
  <c r="V19" i="18"/>
  <c r="U19" i="18"/>
  <c r="T19" i="18"/>
  <c r="S19" i="18"/>
  <c r="R19" i="18"/>
  <c r="Q19" i="18"/>
  <c r="P19" i="18"/>
  <c r="O19" i="18"/>
  <c r="N19" i="18"/>
  <c r="M19" i="18"/>
  <c r="L19" i="18"/>
  <c r="W18" i="18"/>
  <c r="V18" i="18"/>
  <c r="U18" i="18"/>
  <c r="T18" i="18"/>
  <c r="S18" i="18"/>
  <c r="R18" i="18"/>
  <c r="Q18" i="18"/>
  <c r="P18" i="18"/>
  <c r="O18" i="18"/>
  <c r="N18" i="18"/>
  <c r="M18" i="18"/>
  <c r="L18" i="18"/>
  <c r="W17" i="18"/>
  <c r="V17" i="18"/>
  <c r="U17" i="18"/>
  <c r="T17" i="18"/>
  <c r="S17" i="18"/>
  <c r="R17" i="18"/>
  <c r="Q17" i="18"/>
  <c r="P17" i="18"/>
  <c r="O17" i="18"/>
  <c r="N17" i="18"/>
  <c r="M17" i="18"/>
  <c r="L17" i="18"/>
  <c r="W16" i="18"/>
  <c r="V16" i="18"/>
  <c r="U16" i="18"/>
  <c r="T16" i="18"/>
  <c r="S16" i="18"/>
  <c r="R16" i="18"/>
  <c r="Q16" i="18"/>
  <c r="P16" i="18"/>
  <c r="O16" i="18"/>
  <c r="N16" i="18"/>
  <c r="M16" i="18"/>
  <c r="L16" i="18"/>
  <c r="W15" i="18"/>
  <c r="V15" i="18"/>
  <c r="U15" i="18"/>
  <c r="T15" i="18"/>
  <c r="S15" i="18"/>
  <c r="R15" i="18"/>
  <c r="Q15" i="18"/>
  <c r="P15" i="18"/>
  <c r="O15" i="18"/>
  <c r="N15" i="18"/>
  <c r="M15" i="18"/>
  <c r="L15" i="18"/>
  <c r="W14" i="18"/>
  <c r="V14" i="18"/>
  <c r="U14" i="18"/>
  <c r="T14" i="18"/>
  <c r="S14" i="18"/>
  <c r="R14" i="18"/>
  <c r="Q14" i="18"/>
  <c r="P14" i="18"/>
  <c r="O14" i="18"/>
  <c r="N14" i="18"/>
  <c r="M14" i="18"/>
  <c r="L14" i="18"/>
  <c r="W13" i="18"/>
  <c r="V13" i="18"/>
  <c r="U13" i="18"/>
  <c r="T13" i="18"/>
  <c r="S13" i="18"/>
  <c r="R13" i="18"/>
  <c r="Q13" i="18"/>
  <c r="P13" i="18"/>
  <c r="O13" i="18"/>
  <c r="N13" i="18"/>
  <c r="M13" i="18"/>
  <c r="L13" i="18"/>
  <c r="W12" i="18"/>
  <c r="V12" i="18"/>
  <c r="U12" i="18"/>
  <c r="T12" i="18"/>
  <c r="S12" i="18"/>
  <c r="R12" i="18"/>
  <c r="Q12" i="18"/>
  <c r="P12" i="18"/>
  <c r="O12" i="18"/>
  <c r="N12" i="18"/>
  <c r="M12" i="18"/>
  <c r="L12" i="18"/>
  <c r="W11" i="18"/>
  <c r="V11" i="18"/>
  <c r="U11" i="18"/>
  <c r="T11" i="18"/>
  <c r="S11" i="18"/>
  <c r="R11" i="18"/>
  <c r="Q11" i="18"/>
  <c r="P11" i="18"/>
  <c r="O11" i="18"/>
  <c r="N11" i="18"/>
  <c r="M11" i="18"/>
  <c r="L11" i="18"/>
  <c r="W10" i="18"/>
  <c r="V10" i="18"/>
  <c r="U10" i="18"/>
  <c r="T10" i="18"/>
  <c r="S10" i="18"/>
  <c r="R10" i="18"/>
  <c r="Q10" i="18"/>
  <c r="P10" i="18"/>
  <c r="O10" i="18"/>
  <c r="N10" i="18"/>
  <c r="M10" i="18"/>
  <c r="L10" i="18"/>
  <c r="S6" i="18"/>
  <c r="K11" i="18"/>
  <c r="K12" i="18"/>
  <c r="K13" i="18"/>
  <c r="K14" i="18"/>
  <c r="K15" i="18"/>
  <c r="K16" i="18"/>
  <c r="K17" i="18"/>
  <c r="K18" i="18"/>
  <c r="K19" i="18"/>
  <c r="K20" i="18"/>
  <c r="K21" i="18"/>
  <c r="K22" i="18"/>
  <c r="K23" i="18"/>
  <c r="H23" i="18" s="1"/>
  <c r="K24" i="18"/>
  <c r="K25" i="18"/>
  <c r="K26" i="18"/>
  <c r="H26" i="18" s="1"/>
  <c r="K27" i="18"/>
  <c r="K28" i="18"/>
  <c r="H28" i="18" s="1"/>
  <c r="K29" i="18"/>
  <c r="K30" i="18"/>
  <c r="K32" i="18"/>
  <c r="K33" i="18"/>
  <c r="K34" i="18"/>
  <c r="K35" i="18"/>
  <c r="K36" i="18"/>
  <c r="K37" i="18"/>
  <c r="K38" i="18"/>
  <c r="K39" i="18"/>
  <c r="K40" i="18"/>
  <c r="H40" i="18" s="1"/>
  <c r="K41" i="18"/>
  <c r="K42" i="18"/>
  <c r="K43" i="18"/>
  <c r="K44" i="18"/>
  <c r="K45" i="18"/>
  <c r="K46" i="18"/>
  <c r="K47" i="18"/>
  <c r="K48" i="18"/>
  <c r="K49" i="18"/>
  <c r="K50" i="18"/>
  <c r="K51" i="18"/>
  <c r="H51" i="18" s="1"/>
  <c r="K52" i="18"/>
  <c r="H52" i="18" s="1"/>
  <c r="K53" i="18"/>
  <c r="K54" i="18"/>
  <c r="K55" i="18"/>
  <c r="K56" i="18"/>
  <c r="K57" i="18"/>
  <c r="K58" i="18"/>
  <c r="K59" i="18"/>
  <c r="K60" i="18"/>
  <c r="K62" i="18"/>
  <c r="K63" i="18"/>
  <c r="K64" i="18"/>
  <c r="K65" i="18"/>
  <c r="K66" i="18"/>
  <c r="K67" i="18"/>
  <c r="K68" i="18"/>
  <c r="K69" i="18"/>
  <c r="K70" i="18"/>
  <c r="K71" i="18"/>
  <c r="K72" i="18"/>
  <c r="K73" i="18"/>
  <c r="K74" i="18"/>
  <c r="K75" i="18"/>
  <c r="K76" i="18"/>
  <c r="K77" i="18"/>
  <c r="K78" i="18"/>
  <c r="K79" i="18"/>
  <c r="K80" i="18"/>
  <c r="K81" i="18"/>
  <c r="K82" i="18"/>
  <c r="K83" i="18"/>
  <c r="K84" i="18"/>
  <c r="K85" i="18"/>
  <c r="K86" i="18"/>
  <c r="K87" i="18"/>
  <c r="K88" i="18"/>
  <c r="K89" i="18"/>
  <c r="K90" i="18"/>
  <c r="K91" i="18"/>
  <c r="K92" i="18"/>
  <c r="K93" i="18"/>
  <c r="K94" i="18"/>
  <c r="K95" i="18"/>
  <c r="K96" i="18"/>
  <c r="K97" i="18"/>
  <c r="K98" i="18"/>
  <c r="K99" i="18"/>
  <c r="K100" i="18"/>
  <c r="K101" i="18"/>
  <c r="K102" i="18"/>
  <c r="K103" i="18"/>
  <c r="K104" i="18"/>
  <c r="K105" i="18"/>
  <c r="K106" i="18"/>
  <c r="K107" i="18"/>
  <c r="K108" i="18"/>
  <c r="K110" i="18"/>
  <c r="K111" i="18"/>
  <c r="K112" i="18"/>
  <c r="K113" i="18"/>
  <c r="K114" i="18"/>
  <c r="K115" i="18"/>
  <c r="H115" i="18" s="1"/>
  <c r="K116" i="18"/>
  <c r="K118" i="18"/>
  <c r="K119" i="18"/>
  <c r="K120" i="18"/>
  <c r="H120" i="18" s="1"/>
  <c r="K121" i="18"/>
  <c r="K122" i="18"/>
  <c r="H122" i="18" s="1"/>
  <c r="K123" i="18"/>
  <c r="K124" i="18"/>
  <c r="K125" i="18"/>
  <c r="K126" i="18"/>
  <c r="K127" i="18"/>
  <c r="K128" i="18"/>
  <c r="K129" i="18"/>
  <c r="K130" i="18"/>
  <c r="K131" i="18"/>
  <c r="K132" i="18"/>
  <c r="K133" i="18"/>
  <c r="K134" i="18"/>
  <c r="K135" i="18"/>
  <c r="K136" i="18"/>
  <c r="K137" i="18"/>
  <c r="K138" i="18"/>
  <c r="K139" i="18"/>
  <c r="K141" i="18"/>
  <c r="K142" i="18"/>
  <c r="K143" i="18"/>
  <c r="K144" i="18"/>
  <c r="K145" i="18"/>
  <c r="K146" i="18"/>
  <c r="K147" i="18"/>
  <c r="K148" i="18"/>
  <c r="K149" i="18"/>
  <c r="K150" i="18"/>
  <c r="K151" i="18"/>
  <c r="K152" i="18"/>
  <c r="K153" i="18"/>
  <c r="K154" i="18"/>
  <c r="K155" i="18"/>
  <c r="K156" i="18"/>
  <c r="K157" i="18"/>
  <c r="K158" i="18"/>
  <c r="K160" i="18"/>
  <c r="K161" i="18"/>
  <c r="K162" i="18"/>
  <c r="K163" i="18"/>
  <c r="K164" i="18"/>
  <c r="K165" i="18"/>
  <c r="K166" i="18"/>
  <c r="K167" i="18"/>
  <c r="K168" i="18"/>
  <c r="K169" i="18"/>
  <c r="K170" i="18"/>
  <c r="K171" i="18"/>
  <c r="K172" i="18"/>
  <c r="K173" i="18"/>
  <c r="K174" i="18"/>
  <c r="K175" i="18"/>
  <c r="K176" i="18"/>
  <c r="K177" i="18"/>
  <c r="K178" i="18"/>
  <c r="K179" i="18"/>
  <c r="K180" i="18"/>
  <c r="K10" i="18"/>
  <c r="H45" i="18" l="1"/>
  <c r="H44" i="18"/>
  <c r="H27" i="18"/>
  <c r="H29" i="18"/>
  <c r="I44" i="18"/>
  <c r="H96" i="18"/>
  <c r="I96" i="18"/>
  <c r="AH6" i="18"/>
  <c r="AI5" i="18"/>
  <c r="Y5" i="18"/>
  <c r="AK6" i="18"/>
  <c r="AJ6" i="18"/>
  <c r="AI6" i="18"/>
  <c r="AF6" i="18"/>
  <c r="AE6" i="18"/>
  <c r="AD6" i="18"/>
  <c r="AC6" i="18"/>
  <c r="AB6" i="18"/>
  <c r="AA6" i="18"/>
  <c r="Z6" i="18"/>
  <c r="Y6" i="18"/>
  <c r="E5" i="18"/>
  <c r="B3" i="18"/>
  <c r="B2" i="18"/>
  <c r="AI140" i="18" l="1"/>
  <c r="U140" i="18" s="1"/>
  <c r="U6" i="18"/>
  <c r="AI109" i="18"/>
  <c r="U109" i="18" s="1"/>
  <c r="AI9" i="18"/>
  <c r="AI159" i="18"/>
  <c r="U159" i="18" s="1"/>
  <c r="AI117" i="18"/>
  <c r="AI61" i="18"/>
  <c r="U61" i="18" s="1"/>
  <c r="Y9" i="18"/>
  <c r="Y61" i="18"/>
  <c r="K61" i="18" s="1"/>
  <c r="K6" i="18"/>
  <c r="Y140" i="18"/>
  <c r="K140" i="18" s="1"/>
  <c r="Y109" i="18"/>
  <c r="K109" i="18" s="1"/>
  <c r="Y159" i="18"/>
  <c r="K159" i="18" s="1"/>
  <c r="Y117" i="18"/>
  <c r="K117" i="18" s="1"/>
  <c r="AK109" i="18"/>
  <c r="W109" i="18" s="1"/>
  <c r="AK159" i="18"/>
  <c r="W159" i="18" s="1"/>
  <c r="W6" i="18"/>
  <c r="AK117" i="18"/>
  <c r="W117" i="18" s="1"/>
  <c r="AK9" i="18"/>
  <c r="AK61" i="18"/>
  <c r="W61" i="18" s="1"/>
  <c r="AK140" i="18"/>
  <c r="W140" i="18" s="1"/>
  <c r="Z61" i="18"/>
  <c r="L61" i="18" s="1"/>
  <c r="Z140" i="18"/>
  <c r="L140" i="18" s="1"/>
  <c r="Z117" i="18"/>
  <c r="Z9" i="18"/>
  <c r="L6" i="18"/>
  <c r="Z109" i="18"/>
  <c r="L109" i="18" s="1"/>
  <c r="Z159" i="18"/>
  <c r="L159" i="18" s="1"/>
  <c r="N6" i="18"/>
  <c r="AB140" i="18"/>
  <c r="N140" i="18" s="1"/>
  <c r="AB109" i="18"/>
  <c r="N109" i="18" s="1"/>
  <c r="AB159" i="18"/>
  <c r="N159" i="18" s="1"/>
  <c r="AB117" i="18"/>
  <c r="N117" i="18" s="1"/>
  <c r="AB9" i="18"/>
  <c r="AB61" i="18"/>
  <c r="N61" i="18" s="1"/>
  <c r="AF117" i="18"/>
  <c r="R117" i="18" s="1"/>
  <c r="AF9" i="18"/>
  <c r="AF61" i="18"/>
  <c r="R61" i="18" s="1"/>
  <c r="AF140" i="18"/>
  <c r="R140" i="18" s="1"/>
  <c r="R6" i="18"/>
  <c r="AF159" i="18"/>
  <c r="R159" i="18" s="1"/>
  <c r="AF109" i="18"/>
  <c r="R109" i="18" s="1"/>
  <c r="V6" i="18"/>
  <c r="AJ109" i="18"/>
  <c r="V109" i="18" s="1"/>
  <c r="AJ159" i="18"/>
  <c r="V159" i="18" s="1"/>
  <c r="AJ9" i="18"/>
  <c r="AJ140" i="18"/>
  <c r="V140" i="18" s="1"/>
  <c r="AJ117" i="18"/>
  <c r="V117" i="18" s="1"/>
  <c r="AJ61" i="18"/>
  <c r="V61" i="18" s="1"/>
  <c r="AA140" i="18"/>
  <c r="M140" i="18" s="1"/>
  <c r="M6" i="18"/>
  <c r="AA109" i="18"/>
  <c r="M109" i="18" s="1"/>
  <c r="AA159" i="18"/>
  <c r="M159" i="18" s="1"/>
  <c r="AA9" i="18"/>
  <c r="AA61" i="18"/>
  <c r="M61" i="18" s="1"/>
  <c r="AA117" i="18"/>
  <c r="M117" i="18" s="1"/>
  <c r="AC109" i="18"/>
  <c r="O109" i="18" s="1"/>
  <c r="AC159" i="18"/>
  <c r="O159" i="18" s="1"/>
  <c r="AC140" i="18"/>
  <c r="O140" i="18" s="1"/>
  <c r="AC117" i="18"/>
  <c r="O117" i="18" s="1"/>
  <c r="AC61" i="18"/>
  <c r="O61" i="18" s="1"/>
  <c r="AC9" i="18"/>
  <c r="O6" i="18"/>
  <c r="AH9" i="18"/>
  <c r="AH61" i="18"/>
  <c r="T61" i="18" s="1"/>
  <c r="AH117" i="18"/>
  <c r="T117" i="18" s="1"/>
  <c r="AH140" i="18"/>
  <c r="T140" i="18" s="1"/>
  <c r="T6" i="18"/>
  <c r="AH109" i="18"/>
  <c r="T109" i="18" s="1"/>
  <c r="AH159" i="18"/>
  <c r="T159" i="18" s="1"/>
  <c r="AD159" i="18"/>
  <c r="P159" i="18" s="1"/>
  <c r="AD109" i="18"/>
  <c r="P109" i="18" s="1"/>
  <c r="AD117" i="18"/>
  <c r="P117" i="18" s="1"/>
  <c r="AD61" i="18"/>
  <c r="P61" i="18" s="1"/>
  <c r="AD140" i="18"/>
  <c r="P140" i="18" s="1"/>
  <c r="AD9" i="18"/>
  <c r="P6" i="18"/>
  <c r="AE117" i="18"/>
  <c r="Q117" i="18" s="1"/>
  <c r="AE61" i="18"/>
  <c r="Q61" i="18" s="1"/>
  <c r="AE109" i="18"/>
  <c r="Q109" i="18" s="1"/>
  <c r="AE140" i="18"/>
  <c r="Q140" i="18" s="1"/>
  <c r="AE159" i="18"/>
  <c r="Q159" i="18" s="1"/>
  <c r="Q6" i="18"/>
  <c r="AE9" i="18"/>
  <c r="AO3" i="18"/>
  <c r="U117" i="18" l="1"/>
  <c r="I121" i="18"/>
  <c r="H121" i="18"/>
  <c r="L117" i="18"/>
  <c r="C64" i="2"/>
  <c r="K15" i="2" l="1"/>
  <c r="R47" i="2" l="1"/>
  <c r="R48" i="2"/>
  <c r="R49" i="2"/>
  <c r="R50" i="2"/>
  <c r="R51" i="2"/>
  <c r="R52" i="2"/>
  <c r="R53" i="2"/>
  <c r="R54" i="2"/>
  <c r="R55" i="2"/>
  <c r="R56" i="2"/>
  <c r="R57" i="2"/>
  <c r="R58" i="2"/>
  <c r="R59" i="2"/>
  <c r="R60" i="2"/>
  <c r="R61" i="2"/>
  <c r="R62" i="2"/>
  <c r="C49" i="2"/>
  <c r="J49" i="2" s="1"/>
  <c r="C47" i="2"/>
  <c r="J47" i="2" s="1"/>
  <c r="C54" i="2"/>
  <c r="J54" i="2" s="1"/>
  <c r="N54" i="2" s="1"/>
  <c r="J56" i="2"/>
  <c r="C57" i="2"/>
  <c r="J57" i="2" s="1"/>
  <c r="J60" i="2"/>
  <c r="J61" i="2"/>
  <c r="N61" i="2" s="1"/>
  <c r="O61" i="2" s="1"/>
  <c r="J62" i="2"/>
  <c r="J64" i="2"/>
  <c r="N48" i="2"/>
  <c r="O48" i="2" s="1"/>
  <c r="N50" i="2"/>
  <c r="N51" i="2"/>
  <c r="O51" i="2" s="1"/>
  <c r="N52" i="2"/>
  <c r="O52" i="2" s="1"/>
  <c r="N53" i="2"/>
  <c r="O53" i="2" s="1"/>
  <c r="N55" i="2"/>
  <c r="O55" i="2" s="1"/>
  <c r="N58" i="2"/>
  <c r="O58" i="2" s="1"/>
  <c r="N59" i="2"/>
  <c r="O59" i="2" s="1"/>
  <c r="N63" i="2"/>
  <c r="O50" i="2"/>
  <c r="L64" i="2"/>
  <c r="R64" i="2"/>
  <c r="R65" i="2"/>
  <c r="D43" i="2"/>
  <c r="F70" i="2"/>
  <c r="BC8" i="18" s="1"/>
  <c r="I24" i="2"/>
  <c r="BA8" i="18"/>
  <c r="BB8" i="18"/>
  <c r="AU8" i="18"/>
  <c r="AV8" i="18"/>
  <c r="DD127" i="18"/>
  <c r="DD128" i="18"/>
  <c r="DD129" i="18"/>
  <c r="DD130" i="18"/>
  <c r="DD131" i="18"/>
  <c r="DD132" i="18"/>
  <c r="DD133" i="18"/>
  <c r="DD134" i="18"/>
  <c r="BY160" i="18"/>
  <c r="BZ160" i="18"/>
  <c r="CA160" i="18"/>
  <c r="CB160" i="18"/>
  <c r="CC160" i="18"/>
  <c r="CD160" i="18"/>
  <c r="CE160" i="18"/>
  <c r="CF160" i="18"/>
  <c r="CG160" i="18"/>
  <c r="CH160" i="18"/>
  <c r="CP160" i="18"/>
  <c r="CQ160" i="18"/>
  <c r="CR160" i="18"/>
  <c r="CS160" i="18"/>
  <c r="CT160" i="18"/>
  <c r="CU160" i="18"/>
  <c r="CV160" i="18"/>
  <c r="CW160" i="18"/>
  <c r="CX160" i="18"/>
  <c r="CY160" i="18"/>
  <c r="BY161" i="18"/>
  <c r="BZ161" i="18"/>
  <c r="CA161" i="18"/>
  <c r="CB161" i="18"/>
  <c r="CC161" i="18"/>
  <c r="CD161" i="18"/>
  <c r="CE161" i="18"/>
  <c r="CF161" i="18"/>
  <c r="CG161" i="18"/>
  <c r="CH161" i="18"/>
  <c r="CP161" i="18"/>
  <c r="CQ161" i="18"/>
  <c r="CR161" i="18"/>
  <c r="CS161" i="18"/>
  <c r="CT161" i="18"/>
  <c r="CU161" i="18"/>
  <c r="CV161" i="18"/>
  <c r="CW161" i="18"/>
  <c r="CX161" i="18"/>
  <c r="CY161" i="18"/>
  <c r="BY169" i="18"/>
  <c r="BZ169" i="18"/>
  <c r="CA169" i="18"/>
  <c r="CB169" i="18"/>
  <c r="CC169" i="18"/>
  <c r="CD169" i="18"/>
  <c r="CE169" i="18"/>
  <c r="CF169" i="18"/>
  <c r="CG169" i="18"/>
  <c r="CH169" i="18"/>
  <c r="CP169" i="18"/>
  <c r="CQ169" i="18"/>
  <c r="CR169" i="18"/>
  <c r="CS169" i="18"/>
  <c r="CT169" i="18"/>
  <c r="CU169" i="18"/>
  <c r="CV169" i="18"/>
  <c r="CW169" i="18"/>
  <c r="CX169" i="18"/>
  <c r="CY169" i="18"/>
  <c r="L61" i="2" l="1"/>
  <c r="N62" i="2"/>
  <c r="O62" i="2" s="1"/>
  <c r="L62" i="2"/>
  <c r="N60" i="2"/>
  <c r="O60" i="2" s="1"/>
  <c r="N56" i="2"/>
  <c r="O56" i="2" s="1"/>
  <c r="AW8" i="18"/>
  <c r="C63" i="2"/>
  <c r="C19" i="2" s="1"/>
  <c r="O63" i="2"/>
  <c r="N47" i="2"/>
  <c r="AN3" i="18"/>
  <c r="O54" i="2"/>
  <c r="N64" i="2"/>
  <c r="O64" i="2" s="1"/>
  <c r="N49" i="2"/>
  <c r="N57" i="2"/>
  <c r="J66" i="2"/>
  <c r="L66" i="2" l="1"/>
  <c r="AN32" i="18"/>
  <c r="AV32" i="18"/>
  <c r="AN33" i="18"/>
  <c r="AV33" i="18"/>
  <c r="AQ50" i="18"/>
  <c r="AY50" i="18"/>
  <c r="AQ42" i="18"/>
  <c r="AY42" i="18"/>
  <c r="BB42" i="18"/>
  <c r="AO32" i="18"/>
  <c r="AW32" i="18"/>
  <c r="AO33" i="18"/>
  <c r="AW33" i="18"/>
  <c r="AR50" i="18"/>
  <c r="AZ50" i="18"/>
  <c r="AR42" i="18"/>
  <c r="AZ42" i="18"/>
  <c r="BB50" i="18"/>
  <c r="AX42" i="18"/>
  <c r="AP32" i="18"/>
  <c r="AX32" i="18"/>
  <c r="AP33" i="18"/>
  <c r="AX33" i="18"/>
  <c r="AS50" i="18"/>
  <c r="BA50" i="18"/>
  <c r="AS42" i="18"/>
  <c r="BA42" i="18"/>
  <c r="AT42" i="18"/>
  <c r="AQ32" i="18"/>
  <c r="AY32" i="18"/>
  <c r="AQ33" i="18"/>
  <c r="AY33" i="18"/>
  <c r="AT50" i="18"/>
  <c r="AP50" i="18"/>
  <c r="AR32" i="18"/>
  <c r="AZ32" i="18"/>
  <c r="AR33" i="18"/>
  <c r="AZ33" i="18"/>
  <c r="AU50" i="18"/>
  <c r="BC50" i="18"/>
  <c r="AU42" i="18"/>
  <c r="BC42" i="18"/>
  <c r="AU33" i="18"/>
  <c r="AP42" i="18"/>
  <c r="AS32" i="18"/>
  <c r="BA32" i="18"/>
  <c r="AS33" i="18"/>
  <c r="BA33" i="18"/>
  <c r="AN50" i="18"/>
  <c r="AV50" i="18"/>
  <c r="AN42" i="18"/>
  <c r="AV42" i="18"/>
  <c r="BC32" i="18"/>
  <c r="AX50" i="18"/>
  <c r="AT32" i="18"/>
  <c r="BB32" i="18"/>
  <c r="AT33" i="18"/>
  <c r="BB33" i="18"/>
  <c r="AO50" i="18"/>
  <c r="AW50" i="18"/>
  <c r="AO42" i="18"/>
  <c r="AW42" i="18"/>
  <c r="AU32" i="18"/>
  <c r="BC33" i="18"/>
  <c r="AU134" i="18"/>
  <c r="AY9" i="18"/>
  <c r="AY62" i="18"/>
  <c r="AQ122" i="18"/>
  <c r="BC22" i="18"/>
  <c r="AX160" i="18"/>
  <c r="AO180" i="18"/>
  <c r="AO178" i="18"/>
  <c r="AO176" i="18"/>
  <c r="AO174" i="18"/>
  <c r="AO172" i="18"/>
  <c r="AO170" i="18"/>
  <c r="AO168" i="18"/>
  <c r="AO166" i="18"/>
  <c r="AO164" i="18"/>
  <c r="AO162" i="18"/>
  <c r="AO160" i="18"/>
  <c r="AO158" i="18"/>
  <c r="AO156" i="18"/>
  <c r="AO154" i="18"/>
  <c r="AO152" i="18"/>
  <c r="AO150" i="18"/>
  <c r="AO148" i="18"/>
  <c r="AO146" i="18"/>
  <c r="AO144" i="18"/>
  <c r="AO142" i="18"/>
  <c r="AO140" i="18"/>
  <c r="AO138" i="18"/>
  <c r="AO136" i="18"/>
  <c r="AO134" i="18"/>
  <c r="AO132" i="18"/>
  <c r="AO130" i="18"/>
  <c r="AO128" i="18"/>
  <c r="AO126" i="18"/>
  <c r="AO124" i="18"/>
  <c r="AO122" i="18"/>
  <c r="AO120" i="18"/>
  <c r="AO118" i="18"/>
  <c r="AO116" i="18"/>
  <c r="AO114" i="18"/>
  <c r="AO112" i="18"/>
  <c r="AO110" i="18"/>
  <c r="AO108" i="18"/>
  <c r="AO106" i="18"/>
  <c r="AO104" i="18"/>
  <c r="AO102" i="18"/>
  <c r="AO100" i="18"/>
  <c r="AO98" i="18"/>
  <c r="AO96" i="18"/>
  <c r="AO94" i="18"/>
  <c r="AO92" i="18"/>
  <c r="AO90" i="18"/>
  <c r="AO88" i="18"/>
  <c r="AO86" i="18"/>
  <c r="AO84" i="18"/>
  <c r="AO82" i="18"/>
  <c r="AO80" i="18"/>
  <c r="AO78" i="18"/>
  <c r="AO76" i="18"/>
  <c r="AO74" i="18"/>
  <c r="AO72" i="18"/>
  <c r="AO70" i="18"/>
  <c r="AO68" i="18"/>
  <c r="AO66" i="18"/>
  <c r="AO64" i="18"/>
  <c r="AO62" i="18"/>
  <c r="AO60" i="18"/>
  <c r="AO58" i="18"/>
  <c r="AO56" i="18"/>
  <c r="AO54" i="18"/>
  <c r="AO52" i="18"/>
  <c r="AO48" i="18"/>
  <c r="AO46" i="18"/>
  <c r="AO44" i="18"/>
  <c r="AO40" i="18"/>
  <c r="AO38" i="18"/>
  <c r="AO36" i="18"/>
  <c r="AO34" i="18"/>
  <c r="AO30" i="18"/>
  <c r="AO28" i="18"/>
  <c r="AO26" i="18"/>
  <c r="AO24" i="18"/>
  <c r="AO22" i="18"/>
  <c r="AO20" i="18"/>
  <c r="AO18" i="18"/>
  <c r="AO16" i="18"/>
  <c r="AO14" i="18"/>
  <c r="AO12" i="18"/>
  <c r="AO179" i="18"/>
  <c r="AO177" i="18"/>
  <c r="AO175" i="18"/>
  <c r="AO173" i="18"/>
  <c r="AO171" i="18"/>
  <c r="AO169" i="18"/>
  <c r="AO167" i="18"/>
  <c r="AO165" i="18"/>
  <c r="AO163" i="18"/>
  <c r="AO161" i="18"/>
  <c r="AO159" i="18"/>
  <c r="AO157" i="18"/>
  <c r="AO155" i="18"/>
  <c r="AO153" i="18"/>
  <c r="AO151" i="18"/>
  <c r="AO149" i="18"/>
  <c r="AO147" i="18"/>
  <c r="AO145" i="18"/>
  <c r="AO143" i="18"/>
  <c r="AO141" i="18"/>
  <c r="AO139" i="18"/>
  <c r="AO137" i="18"/>
  <c r="AO135" i="18"/>
  <c r="AO133" i="18"/>
  <c r="AO131" i="18"/>
  <c r="AO129" i="18"/>
  <c r="AO127" i="18"/>
  <c r="AO125" i="18"/>
  <c r="AO123" i="18"/>
  <c r="AO121" i="18"/>
  <c r="AO119" i="18"/>
  <c r="AO117" i="18"/>
  <c r="AO115" i="18"/>
  <c r="AO113" i="18"/>
  <c r="AO111" i="18"/>
  <c r="AO109" i="18"/>
  <c r="AO107" i="18"/>
  <c r="AO105" i="18"/>
  <c r="AO103" i="18"/>
  <c r="AO101" i="18"/>
  <c r="AO99" i="18"/>
  <c r="AO97" i="18"/>
  <c r="AO95" i="18"/>
  <c r="AO93" i="18"/>
  <c r="AO91" i="18"/>
  <c r="AO89" i="18"/>
  <c r="AO87" i="18"/>
  <c r="AO85" i="18"/>
  <c r="AO83" i="18"/>
  <c r="AO81" i="18"/>
  <c r="AO79" i="18"/>
  <c r="AO77" i="18"/>
  <c r="AO75" i="18"/>
  <c r="AO73" i="18"/>
  <c r="AO71" i="18"/>
  <c r="AO69" i="18"/>
  <c r="AO67" i="18"/>
  <c r="AO65" i="18"/>
  <c r="AO63" i="18"/>
  <c r="AO61" i="18"/>
  <c r="AO59" i="18"/>
  <c r="AO57" i="18"/>
  <c r="AO55" i="18"/>
  <c r="AO53" i="18"/>
  <c r="AO51" i="18"/>
  <c r="AO49" i="18"/>
  <c r="AO47" i="18"/>
  <c r="AO45" i="18"/>
  <c r="AO43" i="18"/>
  <c r="AO41" i="18"/>
  <c r="AO39" i="18"/>
  <c r="AO37" i="18"/>
  <c r="AN179" i="18"/>
  <c r="AN177" i="18"/>
  <c r="AN175" i="18"/>
  <c r="AN173" i="18"/>
  <c r="AN171" i="18"/>
  <c r="AN169" i="18"/>
  <c r="AN167" i="18"/>
  <c r="AN165" i="18"/>
  <c r="AN163" i="18"/>
  <c r="AN161" i="18"/>
  <c r="AN159" i="18"/>
  <c r="AN157" i="18"/>
  <c r="AN155" i="18"/>
  <c r="AN153" i="18"/>
  <c r="AN151" i="18"/>
  <c r="AN149" i="18"/>
  <c r="AN147" i="18"/>
  <c r="AN145" i="18"/>
  <c r="AN143" i="18"/>
  <c r="AN141" i="18"/>
  <c r="AN139" i="18"/>
  <c r="AN137" i="18"/>
  <c r="AN135" i="18"/>
  <c r="AN133" i="18"/>
  <c r="AN131" i="18"/>
  <c r="AN129" i="18"/>
  <c r="AN127" i="18"/>
  <c r="AN125" i="18"/>
  <c r="AN123" i="18"/>
  <c r="AN121" i="18"/>
  <c r="AN119" i="18"/>
  <c r="AN117" i="18"/>
  <c r="AN115" i="18"/>
  <c r="AN113" i="18"/>
  <c r="AN111" i="18"/>
  <c r="AN109" i="18"/>
  <c r="AN107" i="18"/>
  <c r="AN105" i="18"/>
  <c r="AN103" i="18"/>
  <c r="AN101" i="18"/>
  <c r="AN99" i="18"/>
  <c r="AN97" i="18"/>
  <c r="AN95" i="18"/>
  <c r="AN93" i="18"/>
  <c r="AN91" i="18"/>
  <c r="AN89" i="18"/>
  <c r="AN87" i="18"/>
  <c r="AN85" i="18"/>
  <c r="AN83" i="18"/>
  <c r="AN81" i="18"/>
  <c r="AN79" i="18"/>
  <c r="AN77" i="18"/>
  <c r="AN75" i="18"/>
  <c r="AN73" i="18"/>
  <c r="AN71" i="18"/>
  <c r="AN69" i="18"/>
  <c r="AN67" i="18"/>
  <c r="AN65" i="18"/>
  <c r="AN63" i="18"/>
  <c r="AN61" i="18"/>
  <c r="AN59" i="18"/>
  <c r="AN57" i="18"/>
  <c r="AN55" i="18"/>
  <c r="AN180" i="18"/>
  <c r="AN172" i="18"/>
  <c r="AN164" i="18"/>
  <c r="AN156" i="18"/>
  <c r="AN148" i="18"/>
  <c r="AN140" i="18"/>
  <c r="AN132" i="18"/>
  <c r="AN124" i="18"/>
  <c r="AN116" i="18"/>
  <c r="AN108" i="18"/>
  <c r="AN100" i="18"/>
  <c r="AN92" i="18"/>
  <c r="AN84" i="18"/>
  <c r="AN76" i="18"/>
  <c r="AN68" i="18"/>
  <c r="AN60" i="18"/>
  <c r="AN53" i="18"/>
  <c r="AN49" i="18"/>
  <c r="AN45" i="18"/>
  <c r="AN41" i="18"/>
  <c r="AN37" i="18"/>
  <c r="AN34" i="18"/>
  <c r="AO31" i="18"/>
  <c r="AN29" i="18"/>
  <c r="AN26" i="18"/>
  <c r="AO23" i="18"/>
  <c r="AN21" i="18"/>
  <c r="AN18" i="18"/>
  <c r="AO15" i="18"/>
  <c r="AN13" i="18"/>
  <c r="AO10" i="18"/>
  <c r="AY64" i="18"/>
  <c r="AN178" i="18"/>
  <c r="AN170" i="18"/>
  <c r="AN162" i="18"/>
  <c r="AN154" i="18"/>
  <c r="AN146" i="18"/>
  <c r="AN138" i="18"/>
  <c r="AN130" i="18"/>
  <c r="AN122" i="18"/>
  <c r="AN114" i="18"/>
  <c r="AN106" i="18"/>
  <c r="AN98" i="18"/>
  <c r="AN90" i="18"/>
  <c r="AN82" i="18"/>
  <c r="AN74" i="18"/>
  <c r="AN66" i="18"/>
  <c r="AN58" i="18"/>
  <c r="AN52" i="18"/>
  <c r="AN44" i="18"/>
  <c r="AN40" i="18"/>
  <c r="AO25" i="18"/>
  <c r="AN20" i="18"/>
  <c r="AN12" i="18"/>
  <c r="AN10" i="18"/>
  <c r="AN176" i="18"/>
  <c r="AN168" i="18"/>
  <c r="AN160" i="18"/>
  <c r="AN152" i="18"/>
  <c r="AN144" i="18"/>
  <c r="AN136" i="18"/>
  <c r="AN128" i="18"/>
  <c r="AN120" i="18"/>
  <c r="AN112" i="18"/>
  <c r="AN104" i="18"/>
  <c r="AN96" i="18"/>
  <c r="AN88" i="18"/>
  <c r="AN80" i="18"/>
  <c r="AN72" i="18"/>
  <c r="AN64" i="18"/>
  <c r="AN56" i="18"/>
  <c r="AN51" i="18"/>
  <c r="AN47" i="18"/>
  <c r="AN43" i="18"/>
  <c r="AN39" i="18"/>
  <c r="AO35" i="18"/>
  <c r="AN30" i="18"/>
  <c r="AO27" i="18"/>
  <c r="AN25" i="18"/>
  <c r="AN22" i="18"/>
  <c r="AO19" i="18"/>
  <c r="AN17" i="18"/>
  <c r="AN14" i="18"/>
  <c r="AO11" i="18"/>
  <c r="AO9" i="18"/>
  <c r="AN54" i="18"/>
  <c r="AN46" i="18"/>
  <c r="AN35" i="18"/>
  <c r="AO29" i="18"/>
  <c r="AN24" i="18"/>
  <c r="AO21" i="18"/>
  <c r="AN19" i="18"/>
  <c r="AO13" i="18"/>
  <c r="AN11" i="18"/>
  <c r="AN9" i="18"/>
  <c r="AN48" i="18"/>
  <c r="AN36" i="18"/>
  <c r="AN28" i="18"/>
  <c r="AN23" i="18"/>
  <c r="AN15" i="18"/>
  <c r="AN174" i="18"/>
  <c r="AN166" i="18"/>
  <c r="AN158" i="18"/>
  <c r="AN150" i="18"/>
  <c r="AN142" i="18"/>
  <c r="AN134" i="18"/>
  <c r="AN126" i="18"/>
  <c r="AN118" i="18"/>
  <c r="AN110" i="18"/>
  <c r="AN102" i="18"/>
  <c r="AN94" i="18"/>
  <c r="AN86" i="18"/>
  <c r="AN78" i="18"/>
  <c r="AN70" i="18"/>
  <c r="AN62" i="18"/>
  <c r="AN38" i="18"/>
  <c r="AN27" i="18"/>
  <c r="AN16" i="18"/>
  <c r="AN31" i="18"/>
  <c r="AO17" i="18"/>
  <c r="AU121" i="18"/>
  <c r="K54" i="2"/>
  <c r="O47" i="2"/>
  <c r="AU7" i="18"/>
  <c r="AC7" i="18" s="1"/>
  <c r="AX7" i="18"/>
  <c r="AF7" i="18" s="1"/>
  <c r="AQ7" i="18"/>
  <c r="BA82" i="18"/>
  <c r="BC120" i="18"/>
  <c r="BC54" i="18"/>
  <c r="AV134" i="18"/>
  <c r="BC148" i="18"/>
  <c r="O66" i="2"/>
  <c r="BB53" i="18"/>
  <c r="AR135" i="18"/>
  <c r="AV136" i="18"/>
  <c r="AW126" i="18"/>
  <c r="BB92" i="18"/>
  <c r="BC63" i="18"/>
  <c r="BC26" i="18"/>
  <c r="AW134" i="18"/>
  <c r="AZ120" i="18"/>
  <c r="AS131" i="18"/>
  <c r="AT121" i="18"/>
  <c r="AY134" i="18"/>
  <c r="AR129" i="18"/>
  <c r="BA118" i="18"/>
  <c r="AR160" i="18"/>
  <c r="BA74" i="18"/>
  <c r="BA134" i="18"/>
  <c r="BC11" i="18"/>
  <c r="BB147" i="18"/>
  <c r="BC73" i="18"/>
  <c r="BA43" i="18"/>
  <c r="AV129" i="18"/>
  <c r="BB18" i="18"/>
  <c r="BC154" i="18"/>
  <c r="BB40" i="18"/>
  <c r="BC137" i="18"/>
  <c r="BC135" i="18"/>
  <c r="AV121" i="18"/>
  <c r="BA99" i="18"/>
  <c r="BA80" i="18"/>
  <c r="BA70" i="18"/>
  <c r="BA49" i="18"/>
  <c r="BC35" i="18"/>
  <c r="BA13" i="18"/>
  <c r="AT127" i="18"/>
  <c r="AU138" i="18"/>
  <c r="BB16" i="18"/>
  <c r="BC37" i="18"/>
  <c r="BC41" i="18"/>
  <c r="AZ139" i="18"/>
  <c r="AR131" i="18"/>
  <c r="BC23" i="18"/>
  <c r="AP174" i="18"/>
  <c r="AZ138" i="18"/>
  <c r="AV123" i="18"/>
  <c r="AW121" i="18"/>
  <c r="AS121" i="18"/>
  <c r="AZ121" i="18"/>
  <c r="BB94" i="18"/>
  <c r="BA78" i="18"/>
  <c r="BB64" i="18"/>
  <c r="BA58" i="18"/>
  <c r="BA9" i="18"/>
  <c r="AS127" i="18"/>
  <c r="AZ137" i="18"/>
  <c r="BA152" i="18"/>
  <c r="BB35" i="18"/>
  <c r="BA40" i="18"/>
  <c r="AS137" i="18"/>
  <c r="BC139" i="18"/>
  <c r="BB31" i="18"/>
  <c r="AT128" i="18"/>
  <c r="AT137" i="18"/>
  <c r="BB119" i="18"/>
  <c r="AU126" i="18"/>
  <c r="AX121" i="18"/>
  <c r="AR126" i="18"/>
  <c r="AT169" i="18"/>
  <c r="BA122" i="18"/>
  <c r="AZ126" i="18"/>
  <c r="AT125" i="18"/>
  <c r="AT123" i="18"/>
  <c r="AR121" i="18"/>
  <c r="BC123" i="18"/>
  <c r="AV125" i="18"/>
  <c r="AS123" i="18"/>
  <c r="AW120" i="18"/>
  <c r="BB135" i="18"/>
  <c r="BC150" i="18"/>
  <c r="BA120" i="18"/>
  <c r="AZ125" i="18"/>
  <c r="AU123" i="18"/>
  <c r="AV120" i="18"/>
  <c r="BA136" i="18"/>
  <c r="BA123" i="18"/>
  <c r="AW125" i="18"/>
  <c r="AU120" i="18"/>
  <c r="AQ128" i="18"/>
  <c r="BC145" i="18"/>
  <c r="AP138" i="18"/>
  <c r="AT135" i="18"/>
  <c r="AZ136" i="18"/>
  <c r="AV138" i="18"/>
  <c r="AS133" i="18"/>
  <c r="AX127" i="18"/>
  <c r="AV128" i="18"/>
  <c r="BB114" i="18"/>
  <c r="BA19" i="18"/>
  <c r="BB22" i="18"/>
  <c r="BC122" i="18"/>
  <c r="AR125" i="18"/>
  <c r="BA135" i="18"/>
  <c r="AQ131" i="18"/>
  <c r="BA18" i="18"/>
  <c r="AS136" i="18"/>
  <c r="AT138" i="18"/>
  <c r="AQ155" i="18"/>
  <c r="AU127" i="18"/>
  <c r="BC21" i="18"/>
  <c r="BC28" i="18"/>
  <c r="BC46" i="18"/>
  <c r="BA121" i="18"/>
  <c r="AW123" i="18"/>
  <c r="BA150" i="18"/>
  <c r="AQ127" i="18"/>
  <c r="BB144" i="18"/>
  <c r="AS135" i="18"/>
  <c r="AU137" i="18"/>
  <c r="AV139" i="18"/>
  <c r="AR133" i="18"/>
  <c r="AX128" i="18"/>
  <c r="BC40" i="18"/>
  <c r="BA14" i="18"/>
  <c r="BB24" i="18"/>
  <c r="BA29" i="18"/>
  <c r="BB39" i="18"/>
  <c r="BC48" i="18"/>
  <c r="BB60" i="18"/>
  <c r="BB65" i="18"/>
  <c r="BA72" i="18"/>
  <c r="BB90" i="18"/>
  <c r="BC81" i="18"/>
  <c r="BC85" i="18"/>
  <c r="BA101" i="18"/>
  <c r="AX161" i="18"/>
  <c r="BB123" i="18"/>
  <c r="AV126" i="18"/>
  <c r="AR122" i="18"/>
  <c r="AX123" i="18"/>
  <c r="AX120" i="18"/>
  <c r="BB121" i="18"/>
  <c r="AQ125" i="18"/>
  <c r="AY123" i="18"/>
  <c r="AR120" i="18"/>
  <c r="BA147" i="18"/>
  <c r="BA151" i="18"/>
  <c r="BC121" i="18"/>
  <c r="AU125" i="18"/>
  <c r="AZ123" i="18"/>
  <c r="BA119" i="18"/>
  <c r="AV122" i="18"/>
  <c r="AT120" i="18"/>
  <c r="AS122" i="18"/>
  <c r="BC138" i="18"/>
  <c r="BC152" i="18"/>
  <c r="AT122" i="18"/>
  <c r="AQ120" i="18"/>
  <c r="BB149" i="18"/>
  <c r="AX126" i="18"/>
  <c r="BB150" i="18"/>
  <c r="AW131" i="18"/>
  <c r="AX135" i="18"/>
  <c r="AX137" i="18"/>
  <c r="AX139" i="18"/>
  <c r="AW133" i="18"/>
  <c r="AY130" i="18"/>
  <c r="BB41" i="18"/>
  <c r="BA12" i="18"/>
  <c r="BC24" i="18"/>
  <c r="AT126" i="18"/>
  <c r="BA148" i="18"/>
  <c r="BA16" i="18"/>
  <c r="AW135" i="18"/>
  <c r="AY138" i="18"/>
  <c r="AQ133" i="18"/>
  <c r="AY127" i="18"/>
  <c r="BC113" i="18"/>
  <c r="BA24" i="18"/>
  <c r="BA39" i="18"/>
  <c r="BC118" i="18"/>
  <c r="BA138" i="18"/>
  <c r="AR127" i="18"/>
  <c r="BA145" i="18"/>
  <c r="AT136" i="18"/>
  <c r="AQ139" i="18"/>
  <c r="AX133" i="18"/>
  <c r="AU128" i="18"/>
  <c r="BA11" i="18"/>
  <c r="BA25" i="18"/>
  <c r="BA45" i="18"/>
  <c r="BA51" i="18"/>
  <c r="BB67" i="18"/>
  <c r="BC71" i="18"/>
  <c r="BC77" i="18"/>
  <c r="BC83" i="18"/>
  <c r="BB98" i="18"/>
  <c r="BB124" i="18"/>
  <c r="AZ122" i="18"/>
  <c r="AP137" i="18"/>
  <c r="AX122" i="18"/>
  <c r="BA139" i="18"/>
  <c r="BB122" i="18"/>
  <c r="AY122" i="18"/>
  <c r="BB139" i="18"/>
  <c r="BB151" i="18"/>
  <c r="AU122" i="18"/>
  <c r="BA142" i="18"/>
  <c r="BA144" i="18"/>
  <c r="AP139" i="18"/>
  <c r="AR136" i="18"/>
  <c r="AR138" i="18"/>
  <c r="AQ134" i="18"/>
  <c r="AS129" i="18"/>
  <c r="AU129" i="18"/>
  <c r="BA154" i="18"/>
  <c r="BC30" i="18"/>
  <c r="BA28" i="18"/>
  <c r="AR123" i="18"/>
  <c r="BC151" i="18"/>
  <c r="BC17" i="18"/>
  <c r="AX136" i="18"/>
  <c r="AU139" i="18"/>
  <c r="AV133" i="18"/>
  <c r="AV127" i="18"/>
  <c r="BC114" i="18"/>
  <c r="BB26" i="18"/>
  <c r="BC36" i="18"/>
  <c r="AS126" i="18"/>
  <c r="BB148" i="18"/>
  <c r="AW128" i="18"/>
  <c r="AP136" i="18"/>
  <c r="AY136" i="18"/>
  <c r="AV169" i="18"/>
  <c r="AT161" i="18"/>
  <c r="BA100" i="18"/>
  <c r="BA84" i="18"/>
  <c r="BC79" i="18"/>
  <c r="BB69" i="18"/>
  <c r="BA52" i="18"/>
  <c r="BC44" i="18"/>
  <c r="BA27" i="18"/>
  <c r="BB19" i="18"/>
  <c r="AY128" i="18"/>
  <c r="AR134" i="18"/>
  <c r="AY135" i="18"/>
  <c r="BB142" i="18"/>
  <c r="BC38" i="18"/>
  <c r="BA22" i="18"/>
  <c r="AT131" i="18"/>
  <c r="AY137" i="18"/>
  <c r="BC15" i="18"/>
  <c r="BB118" i="18"/>
  <c r="BB14" i="18"/>
  <c r="AX131" i="18"/>
  <c r="AT139" i="18"/>
  <c r="BC134" i="18"/>
  <c r="AW127" i="18"/>
  <c r="BA124" i="18"/>
  <c r="AQ121" i="18"/>
  <c r="BA149" i="18"/>
  <c r="AQ126" i="18"/>
  <c r="AX125" i="18"/>
  <c r="AQ161" i="18"/>
  <c r="AY169" i="18"/>
  <c r="AU160" i="18"/>
  <c r="AY161" i="18"/>
  <c r="AW160" i="18"/>
  <c r="AR7" i="18"/>
  <c r="Z7" i="18" s="1"/>
  <c r="AY7" i="18"/>
  <c r="AG7" i="18" s="1"/>
  <c r="AV7" i="18"/>
  <c r="AD7" i="18" s="1"/>
  <c r="AT7" i="18"/>
  <c r="AB7" i="18" s="1"/>
  <c r="AZ7" i="18"/>
  <c r="AH7" i="18" s="1"/>
  <c r="AW7" i="18"/>
  <c r="AE7" i="18" s="1"/>
  <c r="AS7" i="18"/>
  <c r="AA7" i="18" s="1"/>
  <c r="AZ160" i="18"/>
  <c r="AR169" i="18"/>
  <c r="AW161" i="18"/>
  <c r="AR161" i="18"/>
  <c r="AS169" i="18"/>
  <c r="AQ169" i="18"/>
  <c r="AV161" i="18"/>
  <c r="K49" i="2"/>
  <c r="BC124" i="18"/>
  <c r="BB120" i="18"/>
  <c r="AY125" i="18"/>
  <c r="AQ123" i="18"/>
  <c r="AS120" i="18"/>
  <c r="BB136" i="18"/>
  <c r="BB152" i="18"/>
  <c r="AQ129" i="18"/>
  <c r="BA15" i="18"/>
  <c r="BB17" i="18"/>
  <c r="BC18" i="18"/>
  <c r="BA137" i="18"/>
  <c r="AV135" i="18"/>
  <c r="AW136" i="18"/>
  <c r="AW137" i="18"/>
  <c r="AX138" i="18"/>
  <c r="AY139" i="18"/>
  <c r="AT134" i="18"/>
  <c r="AU133" i="18"/>
  <c r="AS130" i="18"/>
  <c r="AX130" i="18"/>
  <c r="AU131" i="18"/>
  <c r="AS125" i="18"/>
  <c r="AW122" i="18"/>
  <c r="BB138" i="18"/>
  <c r="BC149" i="18"/>
  <c r="AQ130" i="18"/>
  <c r="BC144" i="18"/>
  <c r="AZ135" i="18"/>
  <c r="AR137" i="18"/>
  <c r="AW138" i="18"/>
  <c r="AZ134" i="18"/>
  <c r="AT129" i="18"/>
  <c r="AY131" i="18"/>
  <c r="BB113" i="18"/>
  <c r="BC9" i="18"/>
  <c r="BC12" i="18"/>
  <c r="BB30" i="18"/>
  <c r="BA23" i="18"/>
  <c r="BC27" i="18"/>
  <c r="BA35" i="18"/>
  <c r="BA46" i="18"/>
  <c r="BA37" i="18"/>
  <c r="BB38" i="18"/>
  <c r="BB44" i="18"/>
  <c r="BA53" i="18"/>
  <c r="BC49" i="18"/>
  <c r="BC52" i="18"/>
  <c r="BA54" i="18"/>
  <c r="BC55" i="18"/>
  <c r="BB56" i="18"/>
  <c r="BB57" i="18"/>
  <c r="BB59" i="18"/>
  <c r="BC60" i="18"/>
  <c r="BC61" i="18"/>
  <c r="BC67" i="18"/>
  <c r="BC64" i="18"/>
  <c r="BC65" i="18"/>
  <c r="BC68" i="18"/>
  <c r="BB70" i="18"/>
  <c r="BB71" i="18"/>
  <c r="BB74" i="18"/>
  <c r="BC76" i="18"/>
  <c r="BC90" i="18"/>
  <c r="BB78" i="18"/>
  <c r="BC80" i="18"/>
  <c r="BB82" i="18"/>
  <c r="BB83" i="18"/>
  <c r="BB86" i="18"/>
  <c r="BA87" i="18"/>
  <c r="BC89" i="18"/>
  <c r="BA91" i="18"/>
  <c r="BC92" i="18"/>
  <c r="BA94" i="18"/>
  <c r="BC95" i="18"/>
  <c r="BA98" i="18"/>
  <c r="BA102" i="18"/>
  <c r="BA104" i="18"/>
  <c r="BA105" i="18"/>
  <c r="BB106" i="18"/>
  <c r="BB107" i="18"/>
  <c r="BC108" i="18"/>
  <c r="BA111" i="18"/>
  <c r="BB112" i="18"/>
  <c r="BB116" i="18"/>
  <c r="BC119" i="18"/>
  <c r="AY126" i="18"/>
  <c r="AY121" i="18"/>
  <c r="BC142" i="18"/>
  <c r="AW130" i="18"/>
  <c r="BB145" i="18"/>
  <c r="BB134" i="18"/>
  <c r="AQ137" i="18"/>
  <c r="AR139" i="18"/>
  <c r="AS134" i="18"/>
  <c r="AZ133" i="18"/>
  <c r="AT130" i="18"/>
  <c r="AV130" i="18"/>
  <c r="BA113" i="18"/>
  <c r="BC19" i="18"/>
  <c r="BB12" i="18"/>
  <c r="BA21" i="18"/>
  <c r="BC31" i="18"/>
  <c r="BB29" i="18"/>
  <c r="BC43" i="18"/>
  <c r="BB37" i="18"/>
  <c r="BA44" i="18"/>
  <c r="BC53" i="18"/>
  <c r="BB51" i="18"/>
  <c r="BA55" i="18"/>
  <c r="BA56" i="18"/>
  <c r="BC57" i="18"/>
  <c r="BA59" i="18"/>
  <c r="BB63" i="18"/>
  <c r="BA64" i="18"/>
  <c r="BA66" i="18"/>
  <c r="BB68" i="18"/>
  <c r="BC70" i="18"/>
  <c r="BC72" i="18"/>
  <c r="BA79" i="18"/>
  <c r="BB81" i="18"/>
  <c r="BA83" i="18"/>
  <c r="BA85" i="18"/>
  <c r="BC91" i="18"/>
  <c r="BC93" i="18"/>
  <c r="BB102" i="18"/>
  <c r="BB103" i="18"/>
  <c r="BC106" i="18"/>
  <c r="BA108" i="18"/>
  <c r="BB111" i="18"/>
  <c r="BC116" i="18"/>
  <c r="BA117" i="18"/>
  <c r="BA133" i="18"/>
  <c r="BA125" i="18"/>
  <c r="BA126" i="18"/>
  <c r="AZ130" i="18"/>
  <c r="BA127" i="18"/>
  <c r="BC130" i="18"/>
  <c r="BC131" i="18"/>
  <c r="BB140" i="18"/>
  <c r="BA141" i="18"/>
  <c r="BA143" i="18"/>
  <c r="BB146" i="18"/>
  <c r="BB153" i="18"/>
  <c r="BB155" i="18"/>
  <c r="BC156" i="18"/>
  <c r="BC157" i="18"/>
  <c r="BC159" i="18"/>
  <c r="BB160" i="18"/>
  <c r="BC161" i="18"/>
  <c r="BC162" i="18"/>
  <c r="BC163" i="18"/>
  <c r="BC164" i="18"/>
  <c r="BA165" i="18"/>
  <c r="BA166" i="18"/>
  <c r="BB167" i="18"/>
  <c r="BB168" i="18"/>
  <c r="BB179" i="18"/>
  <c r="BB180" i="18"/>
  <c r="BA170" i="18"/>
  <c r="BC171" i="18"/>
  <c r="BA174" i="18"/>
  <c r="AS9" i="18"/>
  <c r="AW9" i="18"/>
  <c r="BB10" i="18"/>
  <c r="AR10" i="18"/>
  <c r="AV10" i="18"/>
  <c r="AZ10" i="18"/>
  <c r="AS11" i="18"/>
  <c r="AW11" i="18"/>
  <c r="AQ12" i="18"/>
  <c r="AU12" i="18"/>
  <c r="AY12" i="18"/>
  <c r="AP13" i="18"/>
  <c r="AR13" i="18"/>
  <c r="AV13" i="18"/>
  <c r="AZ13" i="18"/>
  <c r="AT14" i="18"/>
  <c r="AX14" i="18"/>
  <c r="AQ15" i="18"/>
  <c r="AU15" i="18"/>
  <c r="AY15" i="18"/>
  <c r="AP16" i="18"/>
  <c r="AR16" i="18"/>
  <c r="AV16" i="18"/>
  <c r="AZ16" i="18"/>
  <c r="AS17" i="18"/>
  <c r="AW17" i="18"/>
  <c r="AT18" i="18"/>
  <c r="AX18" i="18"/>
  <c r="AT19" i="18"/>
  <c r="AX19" i="18"/>
  <c r="AP20" i="18"/>
  <c r="BC20" i="18"/>
  <c r="AS20" i="18"/>
  <c r="AW20" i="18"/>
  <c r="AQ21" i="18"/>
  <c r="AU21" i="18"/>
  <c r="AY21" i="18"/>
  <c r="AP22" i="18"/>
  <c r="AS22" i="18"/>
  <c r="AW22" i="18"/>
  <c r="AT23" i="18"/>
  <c r="AX23" i="18"/>
  <c r="AQ24" i="18"/>
  <c r="AU24" i="18"/>
  <c r="AY24" i="18"/>
  <c r="AP25" i="18"/>
  <c r="AR25" i="18"/>
  <c r="AV25" i="18"/>
  <c r="AZ25" i="18"/>
  <c r="AT26" i="18"/>
  <c r="AX26" i="18"/>
  <c r="AQ27" i="18"/>
  <c r="AU27" i="18"/>
  <c r="AY27" i="18"/>
  <c r="AP28" i="18"/>
  <c r="AR28" i="18"/>
  <c r="AV28" i="18"/>
  <c r="AZ28" i="18"/>
  <c r="AS29" i="18"/>
  <c r="AW29" i="18"/>
  <c r="AS30" i="18"/>
  <c r="AW30" i="18"/>
  <c r="AS31" i="18"/>
  <c r="AW31" i="18"/>
  <c r="BA34" i="18"/>
  <c r="AQ34" i="18"/>
  <c r="AU34" i="18"/>
  <c r="AY34" i="18"/>
  <c r="AP35" i="18"/>
  <c r="AR35" i="18"/>
  <c r="AV35" i="18"/>
  <c r="AZ35" i="18"/>
  <c r="AT36" i="18"/>
  <c r="AX36" i="18"/>
  <c r="AQ37" i="18"/>
  <c r="AU37" i="18"/>
  <c r="AY37" i="18"/>
  <c r="AP38" i="18"/>
  <c r="AR38" i="18"/>
  <c r="AV38" i="18"/>
  <c r="AZ38" i="18"/>
  <c r="AT39" i="18"/>
  <c r="AX39" i="18"/>
  <c r="AP40" i="18"/>
  <c r="AR40" i="18"/>
  <c r="AV40" i="18"/>
  <c r="AZ40" i="18"/>
  <c r="AR41" i="18"/>
  <c r="AV41" i="18"/>
  <c r="AZ41" i="18"/>
  <c r="AQ43" i="18"/>
  <c r="AU43" i="18"/>
  <c r="AY43" i="18"/>
  <c r="AS44" i="18"/>
  <c r="AW44" i="18"/>
  <c r="AT45" i="18"/>
  <c r="AX45" i="18"/>
  <c r="AP46" i="18"/>
  <c r="AT46" i="18"/>
  <c r="AX46" i="18"/>
  <c r="BB47" i="18"/>
  <c r="AR47" i="18"/>
  <c r="AV47" i="18"/>
  <c r="AZ47" i="18"/>
  <c r="AT48" i="18"/>
  <c r="AX48" i="18"/>
  <c r="AQ49" i="18"/>
  <c r="AU49" i="18"/>
  <c r="AY49" i="18"/>
  <c r="AS51" i="18"/>
  <c r="AW51" i="18"/>
  <c r="AT52" i="18"/>
  <c r="AX52" i="18"/>
  <c r="AR53" i="18"/>
  <c r="AV53" i="18"/>
  <c r="AZ53" i="18"/>
  <c r="AS54" i="18"/>
  <c r="AW54" i="18"/>
  <c r="AT55" i="18"/>
  <c r="AX55" i="18"/>
  <c r="AP56" i="18"/>
  <c r="AQ56" i="18"/>
  <c r="BC147" i="18"/>
  <c r="BC16" i="18"/>
  <c r="AP135" i="18"/>
  <c r="AU136" i="18"/>
  <c r="AS139" i="18"/>
  <c r="AT133" i="18"/>
  <c r="AX129" i="18"/>
  <c r="BB154" i="18"/>
  <c r="BB9" i="18"/>
  <c r="BB21" i="18"/>
  <c r="BB23" i="18"/>
  <c r="BC25" i="18"/>
  <c r="BB27" i="18"/>
  <c r="BC39" i="18"/>
  <c r="BC45" i="18"/>
  <c r="BB48" i="18"/>
  <c r="BB54" i="18"/>
  <c r="BC56" i="18"/>
  <c r="BA67" i="18"/>
  <c r="BA65" i="18"/>
  <c r="BA69" i="18"/>
  <c r="BC74" i="18"/>
  <c r="BA90" i="18"/>
  <c r="BB77" i="18"/>
  <c r="BB84" i="18"/>
  <c r="BC88" i="18"/>
  <c r="BB89" i="18"/>
  <c r="BB91" i="18"/>
  <c r="BC94" i="18"/>
  <c r="BB101" i="18"/>
  <c r="BA103" i="18"/>
  <c r="BB105" i="18"/>
  <c r="BA107" i="18"/>
  <c r="BC111" i="18"/>
  <c r="BB133" i="18"/>
  <c r="BC125" i="18"/>
  <c r="AZ127" i="18"/>
  <c r="AZ129" i="18"/>
  <c r="BB127" i="18"/>
  <c r="BB128" i="18"/>
  <c r="BB129" i="18"/>
  <c r="BA130" i="18"/>
  <c r="BB131" i="18"/>
  <c r="BC140" i="18"/>
  <c r="BC141" i="18"/>
  <c r="BC153" i="18"/>
  <c r="BB156" i="18"/>
  <c r="BA158" i="18"/>
  <c r="BA159" i="18"/>
  <c r="BA160" i="18"/>
  <c r="BA163" i="18"/>
  <c r="BC165" i="18"/>
  <c r="BA167" i="18"/>
  <c r="BC168" i="18"/>
  <c r="BA180" i="18"/>
  <c r="BB170" i="18"/>
  <c r="BB172" i="18"/>
  <c r="BC173" i="18"/>
  <c r="BC175" i="18"/>
  <c r="BC176" i="18"/>
  <c r="BC177" i="18"/>
  <c r="BB178" i="18"/>
  <c r="AU9" i="18"/>
  <c r="AZ9" i="18"/>
  <c r="BC10" i="18"/>
  <c r="AT10" i="18"/>
  <c r="AY10" i="18"/>
  <c r="AU11" i="18"/>
  <c r="AZ11" i="18"/>
  <c r="AR12" i="18"/>
  <c r="AW12" i="18"/>
  <c r="AS13" i="18"/>
  <c r="AX13" i="18"/>
  <c r="AU14" i="18"/>
  <c r="AZ14" i="18"/>
  <c r="AV15" i="18"/>
  <c r="AQ16" i="18"/>
  <c r="AW16" i="18"/>
  <c r="AQ17" i="18"/>
  <c r="AV17" i="18"/>
  <c r="AR18" i="18"/>
  <c r="AW18" i="18"/>
  <c r="AP19" i="18"/>
  <c r="AR19" i="18"/>
  <c r="AW19" i="18"/>
  <c r="AQ20" i="18"/>
  <c r="AV20" i="18"/>
  <c r="AP21" i="18"/>
  <c r="AS21" i="18"/>
  <c r="AX21" i="18"/>
  <c r="AU22" i="18"/>
  <c r="AZ22" i="18"/>
  <c r="AQ23" i="18"/>
  <c r="AV23" i="18"/>
  <c r="AR24" i="18"/>
  <c r="AW24" i="18"/>
  <c r="AS25" i="18"/>
  <c r="AX25" i="18"/>
  <c r="AP26" i="18"/>
  <c r="AU26" i="18"/>
  <c r="AZ26" i="18"/>
  <c r="AV27" i="18"/>
  <c r="AQ28" i="18"/>
  <c r="AW28" i="18"/>
  <c r="AQ29" i="18"/>
  <c r="AV29" i="18"/>
  <c r="AQ30" i="18"/>
  <c r="AV30" i="18"/>
  <c r="AP31" i="18"/>
  <c r="AU31" i="18"/>
  <c r="AZ31" i="18"/>
  <c r="AR34" i="18"/>
  <c r="AW34" i="18"/>
  <c r="AS35" i="18"/>
  <c r="AX35" i="18"/>
  <c r="AP36" i="18"/>
  <c r="AU36" i="18"/>
  <c r="AZ36" i="18"/>
  <c r="AV37" i="18"/>
  <c r="AQ38" i="18"/>
  <c r="AW38" i="18"/>
  <c r="AS39" i="18"/>
  <c r="AY39" i="18"/>
  <c r="AU40" i="18"/>
  <c r="AU41" i="18"/>
  <c r="AP43" i="18"/>
  <c r="AS43" i="18"/>
  <c r="AX43" i="18"/>
  <c r="AU44" i="18"/>
  <c r="AZ44" i="18"/>
  <c r="AQ45" i="18"/>
  <c r="AV45" i="18"/>
  <c r="AQ46" i="18"/>
  <c r="AV46" i="18"/>
  <c r="BC47" i="18"/>
  <c r="AT47" i="18"/>
  <c r="AY47" i="18"/>
  <c r="AQ48" i="18"/>
  <c r="AV48" i="18"/>
  <c r="AR49" i="18"/>
  <c r="AW49" i="18"/>
  <c r="AP51" i="18"/>
  <c r="AR51" i="18"/>
  <c r="AX51" i="18"/>
  <c r="AP52" i="18"/>
  <c r="AS52" i="18"/>
  <c r="AY52" i="18"/>
  <c r="AU53" i="18"/>
  <c r="AQ54" i="18"/>
  <c r="AV54" i="18"/>
  <c r="AP55" i="18"/>
  <c r="AR55" i="18"/>
  <c r="AW55" i="18"/>
  <c r="AS56" i="18"/>
  <c r="AW56" i="18"/>
  <c r="AT57" i="18"/>
  <c r="AX57" i="18"/>
  <c r="AP58" i="18"/>
  <c r="AR58" i="18"/>
  <c r="AV58" i="18"/>
  <c r="AZ58" i="18"/>
  <c r="AS59" i="18"/>
  <c r="AW59" i="18"/>
  <c r="AQ60" i="18"/>
  <c r="AU60" i="18"/>
  <c r="AY60" i="18"/>
  <c r="AP61" i="18"/>
  <c r="AS61" i="18"/>
  <c r="AW61" i="18"/>
  <c r="BB62" i="18"/>
  <c r="AR62" i="18"/>
  <c r="AV62" i="18"/>
  <c r="AZ62" i="18"/>
  <c r="AT63" i="18"/>
  <c r="AX63" i="18"/>
  <c r="AP64" i="18"/>
  <c r="AR64" i="18"/>
  <c r="AV64" i="18"/>
  <c r="AZ64" i="18"/>
  <c r="AS65" i="18"/>
  <c r="AW65" i="18"/>
  <c r="AT66" i="18"/>
  <c r="AX66" i="18"/>
  <c r="AP67" i="18"/>
  <c r="AR67" i="18"/>
  <c r="AV67" i="18"/>
  <c r="AZ67" i="18"/>
  <c r="AT68" i="18"/>
  <c r="AX68" i="18"/>
  <c r="AT69" i="18"/>
  <c r="AX69" i="18"/>
  <c r="AQ70" i="18"/>
  <c r="AU70" i="18"/>
  <c r="AY70" i="18"/>
  <c r="AS71" i="18"/>
  <c r="AW71" i="18"/>
  <c r="AT72" i="18"/>
  <c r="AX72" i="18"/>
  <c r="AQ73" i="18"/>
  <c r="AU73" i="18"/>
  <c r="AY73" i="18"/>
  <c r="AR74" i="18"/>
  <c r="AV74" i="18"/>
  <c r="AZ74" i="18"/>
  <c r="BA75" i="18"/>
  <c r="AQ75" i="18"/>
  <c r="AU75" i="18"/>
  <c r="AY75" i="18"/>
  <c r="AP76" i="18"/>
  <c r="AR76" i="18"/>
  <c r="AV76" i="18"/>
  <c r="AZ76" i="18"/>
  <c r="AT77" i="18"/>
  <c r="AX77" i="18"/>
  <c r="AT78" i="18"/>
  <c r="AX78" i="18"/>
  <c r="AQ79" i="18"/>
  <c r="AU79" i="18"/>
  <c r="AY79" i="18"/>
  <c r="AS80" i="18"/>
  <c r="AW80" i="18"/>
  <c r="AT81" i="18"/>
  <c r="AX81" i="18"/>
  <c r="AQ82" i="18"/>
  <c r="AU82" i="18"/>
  <c r="AY82" i="18"/>
  <c r="AP83" i="18"/>
  <c r="AQ83" i="18"/>
  <c r="AU83" i="18"/>
  <c r="AY83" i="18"/>
  <c r="AP84" i="18"/>
  <c r="AR84" i="18"/>
  <c r="AV84" i="18"/>
  <c r="AZ84" i="18"/>
  <c r="AS85" i="18"/>
  <c r="AW85" i="18"/>
  <c r="AS86" i="18"/>
  <c r="AW86" i="18"/>
  <c r="AT87" i="18"/>
  <c r="AX87" i="18"/>
  <c r="AP88" i="18"/>
  <c r="AQ88" i="18"/>
  <c r="AU88" i="18"/>
  <c r="AY88" i="18"/>
  <c r="AS89" i="18"/>
  <c r="AW89" i="18"/>
  <c r="AQ90" i="18"/>
  <c r="AU90" i="18"/>
  <c r="AY90" i="18"/>
  <c r="AS91" i="18"/>
  <c r="AW91" i="18"/>
  <c r="AQ92" i="18"/>
  <c r="AU92" i="18"/>
  <c r="AY92" i="18"/>
  <c r="AP93" i="18"/>
  <c r="AS93" i="18"/>
  <c r="AW93" i="18"/>
  <c r="AQ94" i="18"/>
  <c r="AU94" i="18"/>
  <c r="AY94" i="18"/>
  <c r="AP95" i="18"/>
  <c r="AR95" i="18"/>
  <c r="AV95" i="18"/>
  <c r="AZ95" i="18"/>
  <c r="AS96" i="18"/>
  <c r="AW96" i="18"/>
  <c r="BA96" i="18"/>
  <c r="BC97" i="18"/>
  <c r="AS97" i="18"/>
  <c r="AW97" i="18"/>
  <c r="AQ98" i="18"/>
  <c r="AU98" i="18"/>
  <c r="AY98" i="18"/>
  <c r="AP99" i="18"/>
  <c r="AR99" i="18"/>
  <c r="AV99" i="18"/>
  <c r="AZ99" i="18"/>
  <c r="AS100" i="18"/>
  <c r="AW100" i="18"/>
  <c r="AT101" i="18"/>
  <c r="AX101" i="18"/>
  <c r="AP102" i="18"/>
  <c r="AR102" i="18"/>
  <c r="AV102" i="18"/>
  <c r="AZ102" i="18"/>
  <c r="AT103" i="18"/>
  <c r="AX103" i="18"/>
  <c r="AR104" i="18"/>
  <c r="AV104" i="18"/>
  <c r="AZ104" i="18"/>
  <c r="AT105" i="18"/>
  <c r="AX105" i="18"/>
  <c r="AR106" i="18"/>
  <c r="AV106" i="18"/>
  <c r="AZ106" i="18"/>
  <c r="AT107" i="18"/>
  <c r="AX107" i="18"/>
  <c r="AR108" i="18"/>
  <c r="AV108" i="18"/>
  <c r="AZ108" i="18"/>
  <c r="AT109" i="18"/>
  <c r="AX109" i="18"/>
  <c r="AR110" i="18"/>
  <c r="AV110" i="18"/>
  <c r="AZ110" i="18"/>
  <c r="AS111" i="18"/>
  <c r="AW111" i="18"/>
  <c r="AQ112" i="18"/>
  <c r="AU112" i="18"/>
  <c r="AY112" i="18"/>
  <c r="AS113" i="18"/>
  <c r="AW113" i="18"/>
  <c r="AT114" i="18"/>
  <c r="AX114" i="18"/>
  <c r="AT115" i="18"/>
  <c r="AX115" i="18"/>
  <c r="BB115" i="18"/>
  <c r="AP116" i="18"/>
  <c r="AS116" i="18"/>
  <c r="AW116" i="18"/>
  <c r="AQ117" i="18"/>
  <c r="AU117" i="18"/>
  <c r="AY117" i="18"/>
  <c r="AP118" i="18"/>
  <c r="AS118" i="18"/>
  <c r="AW118" i="18"/>
  <c r="AT119" i="18"/>
  <c r="AX119" i="18"/>
  <c r="AP120" i="18"/>
  <c r="AP121" i="18"/>
  <c r="AP122" i="18"/>
  <c r="AP123" i="18"/>
  <c r="AP124" i="18"/>
  <c r="AT124" i="18"/>
  <c r="AX124" i="18"/>
  <c r="AP125" i="18"/>
  <c r="AP126" i="18"/>
  <c r="AT132" i="18"/>
  <c r="AX132" i="18"/>
  <c r="AP134" i="18"/>
  <c r="AT140" i="18"/>
  <c r="AX140" i="18"/>
  <c r="AR141" i="18"/>
  <c r="AV141" i="18"/>
  <c r="AZ141" i="18"/>
  <c r="AT142" i="18"/>
  <c r="AX142" i="18"/>
  <c r="AQ143" i="18"/>
  <c r="AU143" i="18"/>
  <c r="AY143" i="18"/>
  <c r="AP144" i="18"/>
  <c r="AS144" i="18"/>
  <c r="AW144" i="18"/>
  <c r="AS145" i="18"/>
  <c r="AW145" i="18"/>
  <c r="AT146" i="18"/>
  <c r="AX146" i="18"/>
  <c r="AP147" i="18"/>
  <c r="AR147" i="18"/>
  <c r="AV147" i="18"/>
  <c r="AZ147" i="18"/>
  <c r="AS148" i="18"/>
  <c r="AW148" i="18"/>
  <c r="AT149" i="18"/>
  <c r="AX149" i="18"/>
  <c r="AP150" i="18"/>
  <c r="AQ150" i="18"/>
  <c r="AU150" i="18"/>
  <c r="AY150" i="18"/>
  <c r="AR151" i="18"/>
  <c r="AV151" i="18"/>
  <c r="AZ151" i="18"/>
  <c r="AT152" i="18"/>
  <c r="AX152" i="18"/>
  <c r="AP153" i="18"/>
  <c r="AR153" i="18"/>
  <c r="AV153" i="18"/>
  <c r="AZ153" i="18"/>
  <c r="AT154" i="18"/>
  <c r="AX154" i="18"/>
  <c r="AR155" i="18"/>
  <c r="AV155" i="18"/>
  <c r="AZ155" i="18"/>
  <c r="AS156" i="18"/>
  <c r="AW156" i="18"/>
  <c r="AQ157" i="18"/>
  <c r="AU157" i="18"/>
  <c r="AY157" i="18"/>
  <c r="AP158" i="18"/>
  <c r="AS158" i="18"/>
  <c r="AW158" i="18"/>
  <c r="AQ159" i="18"/>
  <c r="AU159" i="18"/>
  <c r="AY159" i="18"/>
  <c r="AP160" i="18"/>
  <c r="AY160" i="18"/>
  <c r="AS162" i="18"/>
  <c r="AW162" i="18"/>
  <c r="AT163" i="18"/>
  <c r="AX163" i="18"/>
  <c r="AQ164" i="18"/>
  <c r="AU164" i="18"/>
  <c r="AY164" i="18"/>
  <c r="AP165" i="18"/>
  <c r="AS165" i="18"/>
  <c r="AW165" i="18"/>
  <c r="AT166" i="18"/>
  <c r="AX166" i="18"/>
  <c r="AQ167" i="18"/>
  <c r="AU167" i="18"/>
  <c r="AY167" i="18"/>
  <c r="AS168" i="18"/>
  <c r="AW168" i="18"/>
  <c r="AW169" i="18"/>
  <c r="AS170" i="18"/>
  <c r="AW170" i="18"/>
  <c r="AQ171" i="18"/>
  <c r="AU171" i="18"/>
  <c r="AY171" i="18"/>
  <c r="AP172" i="18"/>
  <c r="AR172" i="18"/>
  <c r="AV172" i="18"/>
  <c r="AZ172" i="18"/>
  <c r="AS173" i="18"/>
  <c r="AW173" i="18"/>
  <c r="AS174" i="18"/>
  <c r="AW174" i="18"/>
  <c r="AQ175" i="18"/>
  <c r="AU175" i="18"/>
  <c r="AY175" i="18"/>
  <c r="AP176" i="18"/>
  <c r="AS176" i="18"/>
  <c r="AW176" i="18"/>
  <c r="AT177" i="18"/>
  <c r="AX177" i="18"/>
  <c r="AP178" i="18"/>
  <c r="AR178" i="18"/>
  <c r="AV178" i="18"/>
  <c r="AZ178" i="18"/>
  <c r="AT179" i="18"/>
  <c r="AX179" i="18"/>
  <c r="AQ180" i="18"/>
  <c r="AU180" i="18"/>
  <c r="AY180" i="18"/>
  <c r="AQ135" i="18"/>
  <c r="AR128" i="18"/>
  <c r="BB137" i="18"/>
  <c r="AV137" i="18"/>
  <c r="AW139" i="18"/>
  <c r="AY133" i="18"/>
  <c r="AY129" i="18"/>
  <c r="BB43" i="18"/>
  <c r="BB58" i="18"/>
  <c r="BA61" i="18"/>
  <c r="BC69" i="18"/>
  <c r="BA71" i="18"/>
  <c r="BA73" i="18"/>
  <c r="BA114" i="18"/>
  <c r="BB11" i="18"/>
  <c r="BA30" i="18"/>
  <c r="BC29" i="18"/>
  <c r="BB55" i="18"/>
  <c r="BC59" i="18"/>
  <c r="BB66" i="18"/>
  <c r="AY120" i="18"/>
  <c r="AR130" i="18"/>
  <c r="BB15" i="18"/>
  <c r="BA17" i="18"/>
  <c r="AU135" i="18"/>
  <c r="AQ138" i="18"/>
  <c r="AU130" i="18"/>
  <c r="BC136" i="18"/>
  <c r="AW129" i="18"/>
  <c r="AQ136" i="18"/>
  <c r="AS138" i="18"/>
  <c r="AX134" i="18"/>
  <c r="AS128" i="18"/>
  <c r="AV131" i="18"/>
  <c r="BC13" i="18"/>
  <c r="BA48" i="18"/>
  <c r="BB52" i="18"/>
  <c r="BB61" i="18"/>
  <c r="BB80" i="18"/>
  <c r="BB93" i="18"/>
  <c r="BC101" i="18"/>
  <c r="BB104" i="18"/>
  <c r="BA109" i="18"/>
  <c r="BA110" i="18"/>
  <c r="BC112" i="18"/>
  <c r="BC117" i="18"/>
  <c r="BB125" i="18"/>
  <c r="AZ131" i="18"/>
  <c r="BA128" i="18"/>
  <c r="BC129" i="18"/>
  <c r="BC132" i="18"/>
  <c r="BA140" i="18"/>
  <c r="BA155" i="18"/>
  <c r="BB157" i="18"/>
  <c r="BB161" i="18"/>
  <c r="BB166" i="18"/>
  <c r="BA168" i="18"/>
  <c r="BC180" i="18"/>
  <c r="BA169" i="18"/>
  <c r="BB171" i="18"/>
  <c r="BB173" i="18"/>
  <c r="BA177" i="18"/>
  <c r="BC178" i="18"/>
  <c r="AT9" i="18"/>
  <c r="AP10" i="18"/>
  <c r="AQ10" i="18"/>
  <c r="AX10" i="18"/>
  <c r="AQ11" i="18"/>
  <c r="AX11" i="18"/>
  <c r="AX12" i="18"/>
  <c r="AW13" i="18"/>
  <c r="AQ14" i="18"/>
  <c r="AW14" i="18"/>
  <c r="AW15" i="18"/>
  <c r="AU16" i="18"/>
  <c r="AP17" i="18"/>
  <c r="AT17" i="18"/>
  <c r="AZ17" i="18"/>
  <c r="AS18" i="18"/>
  <c r="AZ18" i="18"/>
  <c r="AQ19" i="18"/>
  <c r="AY19" i="18"/>
  <c r="BB20" i="18"/>
  <c r="AU20" i="18"/>
  <c r="AV21" i="18"/>
  <c r="BC14" i="18"/>
  <c r="BB13" i="18"/>
  <c r="BC58" i="18"/>
  <c r="BB49" i="18"/>
  <c r="BC51" i="18"/>
  <c r="BC66" i="18"/>
  <c r="BB72" i="18"/>
  <c r="BA76" i="18"/>
  <c r="BC82" i="18"/>
  <c r="BB85" i="18"/>
  <c r="BA86" i="18"/>
  <c r="BB87" i="18"/>
  <c r="BA88" i="18"/>
  <c r="BA89" i="18"/>
  <c r="BA92" i="18"/>
  <c r="BC98" i="18"/>
  <c r="BC104" i="18"/>
  <c r="BB108" i="18"/>
  <c r="BC133" i="18"/>
  <c r="BC126" i="18"/>
  <c r="BC128" i="18"/>
  <c r="BA132" i="18"/>
  <c r="BA146" i="18"/>
  <c r="BB159" i="18"/>
  <c r="BA161" i="18"/>
  <c r="BB163" i="18"/>
  <c r="BA164" i="18"/>
  <c r="BC167" i="18"/>
  <c r="BB169" i="18"/>
  <c r="BC172" i="18"/>
  <c r="BB175" i="18"/>
  <c r="AQ9" i="18"/>
  <c r="AS10" i="18"/>
  <c r="AV11" i="18"/>
  <c r="AS12" i="18"/>
  <c r="AU13" i="18"/>
  <c r="AR14" i="18"/>
  <c r="AT15" i="18"/>
  <c r="AX16" i="18"/>
  <c r="AY17" i="18"/>
  <c r="AU18" i="18"/>
  <c r="AV19" i="18"/>
  <c r="AY20" i="18"/>
  <c r="AT21" i="18"/>
  <c r="AQ22" i="18"/>
  <c r="AX22" i="18"/>
  <c r="AW23" i="18"/>
  <c r="AV24" i="18"/>
  <c r="AU25" i="18"/>
  <c r="AV26" i="18"/>
  <c r="AP27" i="18"/>
  <c r="AT27" i="18"/>
  <c r="AT28" i="18"/>
  <c r="AR29" i="18"/>
  <c r="AY29" i="18"/>
  <c r="AX30" i="18"/>
  <c r="AT31" i="18"/>
  <c r="AX34" i="18"/>
  <c r="AW35" i="18"/>
  <c r="AQ36" i="18"/>
  <c r="AW36" i="18"/>
  <c r="AW37" i="18"/>
  <c r="AU38" i="18"/>
  <c r="AP39" i="18"/>
  <c r="AV39" i="18"/>
  <c r="AW40" i="18"/>
  <c r="AP41" i="18"/>
  <c r="AT41" i="18"/>
  <c r="AT43" i="18"/>
  <c r="AT44" i="18"/>
  <c r="AP45" i="18"/>
  <c r="AS45" i="18"/>
  <c r="AZ45" i="18"/>
  <c r="AR46" i="18"/>
  <c r="AY46" i="18"/>
  <c r="BA47" i="18"/>
  <c r="AU47" i="18"/>
  <c r="AP48" i="18"/>
  <c r="AU48" i="18"/>
  <c r="AP49" i="18"/>
  <c r="AT49" i="18"/>
  <c r="AQ51" i="18"/>
  <c r="AY51" i="18"/>
  <c r="AQ52" i="18"/>
  <c r="AW52" i="18"/>
  <c r="AQ53" i="18"/>
  <c r="AX53" i="18"/>
  <c r="AX54" i="18"/>
  <c r="AV55" i="18"/>
  <c r="AU56" i="18"/>
  <c r="AZ56" i="18"/>
  <c r="AQ57" i="18"/>
  <c r="AV57" i="18"/>
  <c r="AS58" i="18"/>
  <c r="AX58" i="18"/>
  <c r="AP59" i="18"/>
  <c r="AT59" i="18"/>
  <c r="AY59" i="18"/>
  <c r="AV60" i="18"/>
  <c r="AR61" i="18"/>
  <c r="AX61" i="18"/>
  <c r="AP62" i="18"/>
  <c r="AQ62" i="18"/>
  <c r="AW62" i="18"/>
  <c r="AS63" i="18"/>
  <c r="AY63" i="18"/>
  <c r="AU64" i="18"/>
  <c r="AQ65" i="18"/>
  <c r="AV65" i="18"/>
  <c r="AP66" i="18"/>
  <c r="AR66" i="18"/>
  <c r="AW66" i="18"/>
  <c r="AT67" i="18"/>
  <c r="AY67" i="18"/>
  <c r="AQ68" i="18"/>
  <c r="AV68" i="18"/>
  <c r="AQ69" i="18"/>
  <c r="AV69" i="18"/>
  <c r="AR70" i="18"/>
  <c r="AW70" i="18"/>
  <c r="AP71" i="18"/>
  <c r="AT71" i="18"/>
  <c r="AY71" i="18"/>
  <c r="AU72" i="18"/>
  <c r="AZ72" i="18"/>
  <c r="AV73" i="18"/>
  <c r="AQ74" i="18"/>
  <c r="AW74" i="18"/>
  <c r="AP75" i="18"/>
  <c r="AV75" i="18"/>
  <c r="AQ76" i="18"/>
  <c r="AW76" i="18"/>
  <c r="AS77" i="18"/>
  <c r="AY77" i="18"/>
  <c r="AS78" i="18"/>
  <c r="AY78" i="18"/>
  <c r="AT79" i="18"/>
  <c r="AZ79" i="18"/>
  <c r="AQ80" i="18"/>
  <c r="AV80" i="18"/>
  <c r="AR81" i="18"/>
  <c r="AW81" i="18"/>
  <c r="AP82" i="18"/>
  <c r="AS82" i="18"/>
  <c r="AX82" i="18"/>
  <c r="AS83" i="18"/>
  <c r="AX83" i="18"/>
  <c r="AT84" i="18"/>
  <c r="AY84" i="18"/>
  <c r="AT85" i="18"/>
  <c r="AY85" i="18"/>
  <c r="AR86" i="18"/>
  <c r="AX86" i="18"/>
  <c r="AP87" i="18"/>
  <c r="AS87" i="18"/>
  <c r="AY87" i="18"/>
  <c r="AT88" i="18"/>
  <c r="AZ88" i="18"/>
  <c r="AQ89" i="18"/>
  <c r="AV89" i="18"/>
  <c r="AP90" i="18"/>
  <c r="AS90" i="18"/>
  <c r="AX90" i="18"/>
  <c r="AU91" i="18"/>
  <c r="AZ91" i="18"/>
  <c r="AR92" i="18"/>
  <c r="AW92" i="18"/>
  <c r="AT93" i="18"/>
  <c r="AY93" i="18"/>
  <c r="AV94" i="18"/>
  <c r="AQ95" i="18"/>
  <c r="AW95" i="18"/>
  <c r="AQ96" i="18"/>
  <c r="AV96" i="18"/>
  <c r="BB96" i="18"/>
  <c r="BA97" i="18"/>
  <c r="AR97" i="18"/>
  <c r="AX97" i="18"/>
  <c r="AT98" i="18"/>
  <c r="AZ98" i="18"/>
  <c r="AU99" i="18"/>
  <c r="AU100" i="18"/>
  <c r="AZ100" i="18"/>
  <c r="AQ101" i="18"/>
  <c r="AV101" i="18"/>
  <c r="AS102" i="18"/>
  <c r="AX102" i="18"/>
  <c r="AU103" i="18"/>
  <c r="AZ103" i="18"/>
  <c r="AQ104" i="18"/>
  <c r="AW104" i="18"/>
  <c r="AS105" i="18"/>
  <c r="AY105" i="18"/>
  <c r="AU106" i="18"/>
  <c r="AR107" i="18"/>
  <c r="AW107" i="18"/>
  <c r="AP108" i="18"/>
  <c r="AT108" i="18"/>
  <c r="AY108" i="18"/>
  <c r="AQ109" i="18"/>
  <c r="AV109" i="18"/>
  <c r="AS110" i="18"/>
  <c r="AX110" i="18"/>
  <c r="AP111" i="18"/>
  <c r="AT111" i="18"/>
  <c r="AY111" i="18"/>
  <c r="AV112" i="18"/>
  <c r="AR113" i="18"/>
  <c r="AX113" i="18"/>
  <c r="AP114" i="18"/>
  <c r="AS114" i="18"/>
  <c r="AY114" i="18"/>
  <c r="AS115" i="18"/>
  <c r="AY115" i="18"/>
  <c r="AR116" i="18"/>
  <c r="AX116" i="18"/>
  <c r="AP117" i="18"/>
  <c r="AT117" i="18"/>
  <c r="AZ117" i="18"/>
  <c r="AQ118" i="18"/>
  <c r="AV118" i="18"/>
  <c r="AR119" i="18"/>
  <c r="AW119" i="18"/>
  <c r="AR124" i="18"/>
  <c r="AW124" i="18"/>
  <c r="AP129" i="18"/>
  <c r="AQ132" i="18"/>
  <c r="AV132" i="18"/>
  <c r="AU140" i="18"/>
  <c r="AZ140" i="18"/>
  <c r="AQ141" i="18"/>
  <c r="AW141" i="18"/>
  <c r="AP142" i="18"/>
  <c r="AS142" i="18"/>
  <c r="AY142" i="18"/>
  <c r="AT143" i="18"/>
  <c r="AZ143" i="18"/>
  <c r="AQ144" i="18"/>
  <c r="AV144" i="18"/>
  <c r="AQ145" i="18"/>
  <c r="AV145" i="18"/>
  <c r="AR146" i="18"/>
  <c r="AW146" i="18"/>
  <c r="AT147" i="18"/>
  <c r="AY147" i="18"/>
  <c r="AU148" i="18"/>
  <c r="AZ148" i="18"/>
  <c r="AQ149" i="18"/>
  <c r="AV149" i="18"/>
  <c r="AR150" i="18"/>
  <c r="AW150" i="18"/>
  <c r="AP151" i="18"/>
  <c r="AS151" i="18"/>
  <c r="AX151" i="18"/>
  <c r="AU152" i="18"/>
  <c r="AZ152" i="18"/>
  <c r="AQ153" i="18"/>
  <c r="AW153" i="18"/>
  <c r="AS154" i="18"/>
  <c r="AY154" i="18"/>
  <c r="AU155" i="18"/>
  <c r="AQ156" i="18"/>
  <c r="AV156" i="18"/>
  <c r="AS157" i="18"/>
  <c r="AX157" i="18"/>
  <c r="AU158" i="18"/>
  <c r="AZ158" i="18"/>
  <c r="AR159" i="18"/>
  <c r="AW159" i="18"/>
  <c r="AR162" i="18"/>
  <c r="AX162" i="18"/>
  <c r="AP163" i="18"/>
  <c r="AS163" i="18"/>
  <c r="AY163" i="18"/>
  <c r="AT164" i="18"/>
  <c r="AZ164" i="18"/>
  <c r="AQ165" i="18"/>
  <c r="AV165" i="18"/>
  <c r="AR166" i="18"/>
  <c r="AW166" i="18"/>
  <c r="AP167" i="18"/>
  <c r="AS167" i="18"/>
  <c r="AX167" i="18"/>
  <c r="AU168" i="18"/>
  <c r="AZ168" i="18"/>
  <c r="AQ170" i="18"/>
  <c r="AV170" i="18"/>
  <c r="AS171" i="18"/>
  <c r="AX171" i="18"/>
  <c r="AT172" i="18"/>
  <c r="AY172" i="18"/>
  <c r="AU173" i="18"/>
  <c r="AZ173" i="18"/>
  <c r="AT174" i="18"/>
  <c r="AY174" i="18"/>
  <c r="AV175" i="18"/>
  <c r="AR176" i="18"/>
  <c r="AX176" i="18"/>
  <c r="AS177" i="18"/>
  <c r="AY177" i="18"/>
  <c r="AU178" i="18"/>
  <c r="AR179" i="18"/>
  <c r="AW179" i="18"/>
  <c r="AP180" i="18"/>
  <c r="AS180" i="18"/>
  <c r="AX180" i="18"/>
  <c r="AR9" i="18"/>
  <c r="AU10" i="18"/>
  <c r="AP11" i="18"/>
  <c r="AY11" i="18"/>
  <c r="AS14" i="18"/>
  <c r="AX15" i="18"/>
  <c r="AY16" i="18"/>
  <c r="AP18" i="18"/>
  <c r="AR22" i="18"/>
  <c r="AR23" i="18"/>
  <c r="AQ26" i="18"/>
  <c r="AW27" i="18"/>
  <c r="AP29" i="18"/>
  <c r="AZ29" i="18"/>
  <c r="AY30" i="18"/>
  <c r="AS34" i="18"/>
  <c r="AQ35" i="18"/>
  <c r="AR36" i="18"/>
  <c r="AR37" i="18"/>
  <c r="AQ39" i="18"/>
  <c r="AQ40" i="18"/>
  <c r="AV43" i="18"/>
  <c r="AP44" i="18"/>
  <c r="AV44" i="18"/>
  <c r="AU45" i="18"/>
  <c r="AZ46" i="18"/>
  <c r="AW47" i="18"/>
  <c r="AW48" i="18"/>
  <c r="AV49" i="18"/>
  <c r="AT51" i="18"/>
  <c r="AR52" i="18"/>
  <c r="AS53" i="18"/>
  <c r="AR54" i="18"/>
  <c r="AQ55" i="18"/>
  <c r="AP57" i="18"/>
  <c r="AW57" i="18"/>
  <c r="AT58" i="18"/>
  <c r="AZ59" i="18"/>
  <c r="AW60" i="18"/>
  <c r="AT61" i="18"/>
  <c r="AY61" i="18"/>
  <c r="AS62" i="18"/>
  <c r="AP63" i="18"/>
  <c r="AZ63" i="18"/>
  <c r="AW64" i="18"/>
  <c r="AR65" i="18"/>
  <c r="AW68" i="18"/>
  <c r="AR69" i="18"/>
  <c r="AP70" i="18"/>
  <c r="AX70" i="18"/>
  <c r="AU71" i="18"/>
  <c r="AQ72" i="18"/>
  <c r="AR73" i="18"/>
  <c r="AP74" i="18"/>
  <c r="AX74" i="18"/>
  <c r="AR75" i="18"/>
  <c r="AW75" i="18"/>
  <c r="AS76" i="18"/>
  <c r="AX76" i="18"/>
  <c r="AU77" i="18"/>
  <c r="AR80" i="18"/>
  <c r="AP81" i="18"/>
  <c r="AY81" i="18"/>
  <c r="AT82" i="18"/>
  <c r="AU84" i="18"/>
  <c r="AZ85" i="18"/>
  <c r="AY86" i="18"/>
  <c r="AU87" i="18"/>
  <c r="AZ87" i="18"/>
  <c r="AX89" i="18"/>
  <c r="AT90" i="18"/>
  <c r="AZ90" i="18"/>
  <c r="AV91" i="18"/>
  <c r="AS92" i="18"/>
  <c r="AZ93" i="18"/>
  <c r="AW94" i="18"/>
  <c r="AS95" i="18"/>
  <c r="AX95" i="18"/>
  <c r="AR96" i="18"/>
  <c r="BC96" i="18"/>
  <c r="AT97" i="18"/>
  <c r="AW99" i="18"/>
  <c r="AQ100" i="18"/>
  <c r="AV100" i="18"/>
  <c r="AR101" i="18"/>
  <c r="AW101" i="18"/>
  <c r="AT102" i="18"/>
  <c r="AY102" i="18"/>
  <c r="AV103" i="18"/>
  <c r="AS104" i="18"/>
  <c r="AP105" i="18"/>
  <c r="AZ105" i="18"/>
  <c r="AW106" i="18"/>
  <c r="AS107" i="18"/>
  <c r="AY107" i="18"/>
  <c r="AU108" i="18"/>
  <c r="AR109" i="18"/>
  <c r="AP110" i="18"/>
  <c r="AY110" i="18"/>
  <c r="AU111" i="18"/>
  <c r="AR112" i="18"/>
  <c r="AP113" i="18"/>
  <c r="AY113" i="18"/>
  <c r="AU114" i="18"/>
  <c r="AZ114" i="18"/>
  <c r="AU115" i="18"/>
  <c r="AZ115" i="18"/>
  <c r="AY116" i="18"/>
  <c r="AV117" i="18"/>
  <c r="AR118" i="18"/>
  <c r="BA31" i="18"/>
  <c r="BB25" i="18"/>
  <c r="BA36" i="18"/>
  <c r="BA38" i="18"/>
  <c r="BA57" i="18"/>
  <c r="BA63" i="18"/>
  <c r="BB76" i="18"/>
  <c r="BA77" i="18"/>
  <c r="BC86" i="18"/>
  <c r="BC87" i="18"/>
  <c r="BB88" i="18"/>
  <c r="BA93" i="18"/>
  <c r="BC102" i="18"/>
  <c r="BB99" i="18"/>
  <c r="BB100" i="18"/>
  <c r="BC105" i="18"/>
  <c r="BB110" i="18"/>
  <c r="BB130" i="18"/>
  <c r="BB132" i="18"/>
  <c r="BB143" i="18"/>
  <c r="BC146" i="18"/>
  <c r="BA153" i="18"/>
  <c r="BA157" i="18"/>
  <c r="BB164" i="18"/>
  <c r="BB165" i="18"/>
  <c r="BC169" i="18"/>
  <c r="BA173" i="18"/>
  <c r="BB177" i="18"/>
  <c r="AT12" i="18"/>
  <c r="AY13" i="18"/>
  <c r="AP15" i="18"/>
  <c r="AR17" i="18"/>
  <c r="AV18" i="18"/>
  <c r="AZ19" i="18"/>
  <c r="AR20" i="18"/>
  <c r="AZ20" i="18"/>
  <c r="AW21" i="18"/>
  <c r="AY22" i="18"/>
  <c r="AY23" i="18"/>
  <c r="AX24" i="18"/>
  <c r="AW25" i="18"/>
  <c r="AW26" i="18"/>
  <c r="AU28" i="18"/>
  <c r="AT29" i="18"/>
  <c r="AR30" i="18"/>
  <c r="AV31" i="18"/>
  <c r="AP34" i="18"/>
  <c r="AZ34" i="18"/>
  <c r="AY35" i="18"/>
  <c r="AY36" i="18"/>
  <c r="AX37" i="18"/>
  <c r="AX38" i="18"/>
  <c r="AW39" i="18"/>
  <c r="AX40" i="18"/>
  <c r="AW41" i="18"/>
  <c r="AS46" i="18"/>
  <c r="AZ51" i="18"/>
  <c r="AZ52" i="18"/>
  <c r="AY53" i="18"/>
  <c r="AY54" i="18"/>
  <c r="AY55" i="18"/>
  <c r="AV56" i="18"/>
  <c r="AR57" i="18"/>
  <c r="AY58" i="18"/>
  <c r="AU59" i="18"/>
  <c r="AR60" i="18"/>
  <c r="BA62" i="18"/>
  <c r="AX62" i="18"/>
  <c r="AU63" i="18"/>
  <c r="AQ64" i="18"/>
  <c r="AP65" i="18"/>
  <c r="AX65" i="18"/>
  <c r="AS66" i="18"/>
  <c r="AY66" i="18"/>
  <c r="AU67" i="18"/>
  <c r="AR68" i="18"/>
  <c r="AP69" i="18"/>
  <c r="AW69" i="18"/>
  <c r="AS70" i="18"/>
  <c r="AZ71" i="18"/>
  <c r="AV72" i="18"/>
  <c r="AW73" i="18"/>
  <c r="AS74" i="18"/>
  <c r="AP77" i="18"/>
  <c r="AZ77" i="18"/>
  <c r="AU78" i="18"/>
  <c r="AZ78" i="18"/>
  <c r="AV79" i="18"/>
  <c r="AX80" i="18"/>
  <c r="AS81" i="18"/>
  <c r="AZ82" i="18"/>
  <c r="AT83" i="18"/>
  <c r="AZ83" i="18"/>
  <c r="AU85" i="18"/>
  <c r="AT86" i="18"/>
  <c r="AV88" i="18"/>
  <c r="AR89" i="18"/>
  <c r="AQ91" i="18"/>
  <c r="AX92" i="18"/>
  <c r="AU93" i="18"/>
  <c r="AR94" i="18"/>
  <c r="AP96" i="18"/>
  <c r="AX96" i="18"/>
  <c r="BB97" i="18"/>
  <c r="AY97" i="18"/>
  <c r="AV98" i="18"/>
  <c r="AQ99" i="18"/>
  <c r="AQ103" i="18"/>
  <c r="AX104" i="18"/>
  <c r="AU105" i="18"/>
  <c r="AQ106" i="18"/>
  <c r="AW109" i="18"/>
  <c r="AT110" i="18"/>
  <c r="AZ111" i="18"/>
  <c r="AW112" i="18"/>
  <c r="AT113" i="18"/>
  <c r="AT116" i="18"/>
  <c r="BB46" i="18"/>
  <c r="BB79" i="18"/>
  <c r="BA81" i="18"/>
  <c r="BA95" i="18"/>
  <c r="BC100" i="18"/>
  <c r="BC110" i="18"/>
  <c r="BA116" i="18"/>
  <c r="BB117" i="18"/>
  <c r="BB126" i="18"/>
  <c r="BB162" i="18"/>
  <c r="BA172" i="18"/>
  <c r="BA176" i="18"/>
  <c r="BC174" i="18"/>
  <c r="BA178" i="18"/>
  <c r="AX9" i="18"/>
  <c r="AP12" i="18"/>
  <c r="AT13" i="18"/>
  <c r="AY14" i="18"/>
  <c r="BA20" i="18"/>
  <c r="AR21" i="18"/>
  <c r="AV22" i="18"/>
  <c r="AS23" i="18"/>
  <c r="AS24" i="18"/>
  <c r="AQ25" i="18"/>
  <c r="AR26" i="18"/>
  <c r="AR27" i="18"/>
  <c r="AP30" i="18"/>
  <c r="AZ30" i="18"/>
  <c r="AQ31" i="18"/>
  <c r="BB34" i="18"/>
  <c r="AT37" i="18"/>
  <c r="AS38" i="18"/>
  <c r="AR39" i="18"/>
  <c r="AS40" i="18"/>
  <c r="AY41" i="18"/>
  <c r="AW43" i="18"/>
  <c r="AX44" i="18"/>
  <c r="AW45" i="18"/>
  <c r="AU46" i="18"/>
  <c r="AQ47" i="18"/>
  <c r="AR48" i="18"/>
  <c r="AZ54" i="18"/>
  <c r="AU55" i="18"/>
  <c r="AR56" i="18"/>
  <c r="AY57" i="18"/>
  <c r="AU58" i="18"/>
  <c r="AQ59" i="18"/>
  <c r="AX60" i="18"/>
  <c r="AU61" i="18"/>
  <c r="BC62" i="18"/>
  <c r="AV63" i="18"/>
  <c r="AS64" i="18"/>
  <c r="AY65" i="18"/>
  <c r="AU66" i="18"/>
  <c r="AQ67" i="18"/>
  <c r="AY68" i="18"/>
  <c r="AS69" i="18"/>
  <c r="AZ70" i="18"/>
  <c r="AV71" i="18"/>
  <c r="AR72" i="18"/>
  <c r="AP73" i="18"/>
  <c r="AX73" i="18"/>
  <c r="AT74" i="18"/>
  <c r="BB75" i="18"/>
  <c r="AX75" i="18"/>
  <c r="AT76" i="18"/>
  <c r="AQ77" i="18"/>
  <c r="AR78" i="18"/>
  <c r="AP79" i="18"/>
  <c r="AX79" i="18"/>
  <c r="AU80" i="18"/>
  <c r="AQ81" i="18"/>
  <c r="AW82" i="18"/>
  <c r="AS84" i="18"/>
  <c r="AP85" i="18"/>
  <c r="AV85" i="18"/>
  <c r="AV86" i="18"/>
  <c r="AR87" i="18"/>
  <c r="AW88" i="18"/>
  <c r="AT89" i="18"/>
  <c r="AX91" i="18"/>
  <c r="AT92" i="18"/>
  <c r="AQ93" i="18"/>
  <c r="AX94" i="18"/>
  <c r="AT95" i="18"/>
  <c r="AY96" i="18"/>
  <c r="AZ97" i="18"/>
  <c r="AW98" i="18"/>
  <c r="AS99" i="18"/>
  <c r="AP100" i="18"/>
  <c r="AX100" i="18"/>
  <c r="AS101" i="18"/>
  <c r="AW103" i="18"/>
  <c r="AT104" i="18"/>
  <c r="AQ105" i="18"/>
  <c r="AX106" i="18"/>
  <c r="AU107" i="18"/>
  <c r="AQ108" i="18"/>
  <c r="AY109" i="18"/>
  <c r="AU110" i="18"/>
  <c r="AQ111" i="18"/>
  <c r="AX112" i="18"/>
  <c r="AU113" i="18"/>
  <c r="AQ114" i="18"/>
  <c r="AR115" i="18"/>
  <c r="BC115" i="18"/>
  <c r="AZ116" i="18"/>
  <c r="AW117" i="18"/>
  <c r="AT118" i="18"/>
  <c r="AZ118" i="18"/>
  <c r="AS119" i="18"/>
  <c r="AZ119" i="18"/>
  <c r="AV124" i="18"/>
  <c r="AW132" i="18"/>
  <c r="AS140" i="18"/>
  <c r="AT141" i="18"/>
  <c r="AU142" i="18"/>
  <c r="AS143" i="18"/>
  <c r="AT144" i="18"/>
  <c r="AZ144" i="18"/>
  <c r="AR145" i="18"/>
  <c r="AY145" i="18"/>
  <c r="AQ146" i="18"/>
  <c r="AY146" i="18"/>
  <c r="AQ147" i="18"/>
  <c r="AX147" i="18"/>
  <c r="AQ148" i="18"/>
  <c r="AX148" i="18"/>
  <c r="AW149" i="18"/>
  <c r="AV150" i="18"/>
  <c r="AU151" i="18"/>
  <c r="AP152" i="18"/>
  <c r="AV152" i="18"/>
  <c r="AU153" i="18"/>
  <c r="AP154" i="18"/>
  <c r="AV154" i="18"/>
  <c r="AP155" i="18"/>
  <c r="AW155" i="18"/>
  <c r="AP156" i="18"/>
  <c r="AU156" i="18"/>
  <c r="AP157" i="18"/>
  <c r="AV157" i="18"/>
  <c r="AV158" i="18"/>
  <c r="AP159" i="18"/>
  <c r="AV159" i="18"/>
  <c r="AP161" i="18"/>
  <c r="AQ162" i="18"/>
  <c r="AY162" i="18"/>
  <c r="AQ163" i="18"/>
  <c r="AW163" i="18"/>
  <c r="AW164" i="18"/>
  <c r="AX165" i="18"/>
  <c r="AV166" i="18"/>
  <c r="AV167" i="18"/>
  <c r="AP168" i="18"/>
  <c r="AV168" i="18"/>
  <c r="AX170" i="18"/>
  <c r="AW171" i="18"/>
  <c r="AW172" i="18"/>
  <c r="AP173" i="18"/>
  <c r="AV173" i="18"/>
  <c r="AQ174" i="18"/>
  <c r="AX174" i="18"/>
  <c r="AR175" i="18"/>
  <c r="AX175" i="18"/>
  <c r="AQ176" i="18"/>
  <c r="AY176" i="18"/>
  <c r="AQ177" i="18"/>
  <c r="AW177" i="18"/>
  <c r="AQ178" i="18"/>
  <c r="AX178" i="18"/>
  <c r="AQ179" i="18"/>
  <c r="AY179" i="18"/>
  <c r="AW180" i="18"/>
  <c r="BB95" i="18"/>
  <c r="BC99" i="18"/>
  <c r="BC103" i="18"/>
  <c r="BB109" i="18"/>
  <c r="BA112" i="18"/>
  <c r="BA129" i="18"/>
  <c r="BA131" i="18"/>
  <c r="BC143" i="18"/>
  <c r="BB158" i="18"/>
  <c r="BC160" i="18"/>
  <c r="BA179" i="18"/>
  <c r="BB176" i="18"/>
  <c r="BA10" i="18"/>
  <c r="AR11" i="18"/>
  <c r="AV12" i="18"/>
  <c r="AR15" i="18"/>
  <c r="AQ18" i="18"/>
  <c r="AS19" i="18"/>
  <c r="AT20" i="18"/>
  <c r="AZ21" i="18"/>
  <c r="AU23" i="18"/>
  <c r="AT24" i="18"/>
  <c r="AT25" i="18"/>
  <c r="AS26" i="18"/>
  <c r="AS27" i="18"/>
  <c r="AS28" i="18"/>
  <c r="AR31" i="18"/>
  <c r="BC34" i="18"/>
  <c r="AP37" i="18"/>
  <c r="AZ37" i="18"/>
  <c r="AT38" i="18"/>
  <c r="AU39" i="18"/>
  <c r="AT40" i="18"/>
  <c r="AQ41" i="18"/>
  <c r="AZ43" i="18"/>
  <c r="AY44" i="18"/>
  <c r="AY45" i="18"/>
  <c r="AW46" i="18"/>
  <c r="AS47" i="18"/>
  <c r="AS48" i="18"/>
  <c r="AS49" i="18"/>
  <c r="AP53" i="18"/>
  <c r="AP54" i="18"/>
  <c r="AZ55" i="18"/>
  <c r="AT56" i="18"/>
  <c r="AZ57" i="18"/>
  <c r="AW58" i="18"/>
  <c r="AR59" i="18"/>
  <c r="AP60" i="18"/>
  <c r="AZ60" i="18"/>
  <c r="AV61" i="18"/>
  <c r="AW63" i="18"/>
  <c r="AT64" i="18"/>
  <c r="AZ65" i="18"/>
  <c r="AV66" i="18"/>
  <c r="AS67" i="18"/>
  <c r="AP68" i="18"/>
  <c r="AZ68" i="18"/>
  <c r="AU69" i="18"/>
  <c r="AX71" i="18"/>
  <c r="AS72" i="18"/>
  <c r="AZ73" i="18"/>
  <c r="AU74" i="18"/>
  <c r="BC75" i="18"/>
  <c r="AZ75" i="18"/>
  <c r="AU76" i="18"/>
  <c r="AR77" i="18"/>
  <c r="AP78" i="18"/>
  <c r="AV78" i="18"/>
  <c r="AR79" i="18"/>
  <c r="AP80" i="18"/>
  <c r="AY80" i="18"/>
  <c r="AU81" i="18"/>
  <c r="AR83" i="18"/>
  <c r="AW84" i="18"/>
  <c r="AX85" i="18"/>
  <c r="AZ86" i="18"/>
  <c r="AV87" i="18"/>
  <c r="AX88" i="18"/>
  <c r="AU89" i="18"/>
  <c r="AR90" i="18"/>
  <c r="AP91" i="18"/>
  <c r="AY91" i="18"/>
  <c r="AV92" i="18"/>
  <c r="AR93" i="18"/>
  <c r="AP94" i="18"/>
  <c r="AZ94" i="18"/>
  <c r="AU95" i="18"/>
  <c r="AZ96" i="18"/>
  <c r="AQ97" i="18"/>
  <c r="AP98" i="18"/>
  <c r="AX98" i="18"/>
  <c r="AT99" i="18"/>
  <c r="AY100" i="18"/>
  <c r="AU101" i="18"/>
  <c r="AQ102" i="18"/>
  <c r="AP103" i="18"/>
  <c r="AY103" i="18"/>
  <c r="AU104" i="18"/>
  <c r="AR105" i="18"/>
  <c r="AP106" i="18"/>
  <c r="AY106" i="18"/>
  <c r="AV107" i="18"/>
  <c r="AS108" i="18"/>
  <c r="AP109" i="18"/>
  <c r="AZ109" i="18"/>
  <c r="AW110" i="18"/>
  <c r="AR111" i="18"/>
  <c r="AP112" i="18"/>
  <c r="AZ112" i="18"/>
  <c r="AV113" i="18"/>
  <c r="AR114" i="18"/>
  <c r="AP115" i="18"/>
  <c r="AV115" i="18"/>
  <c r="AQ116" i="18"/>
  <c r="AX117" i="18"/>
  <c r="AU118" i="18"/>
  <c r="AP119" i="18"/>
  <c r="AU119" i="18"/>
  <c r="AQ124" i="18"/>
  <c r="AY124" i="18"/>
  <c r="AP130" i="18"/>
  <c r="AR132" i="18"/>
  <c r="AY132" i="18"/>
  <c r="AP133" i="18"/>
  <c r="AP140" i="18"/>
  <c r="AV140" i="18"/>
  <c r="AP141" i="18"/>
  <c r="AU141" i="18"/>
  <c r="AV142" i="18"/>
  <c r="AP143" i="18"/>
  <c r="AV143" i="18"/>
  <c r="AU144" i="18"/>
  <c r="AP145" i="18"/>
  <c r="AT145" i="18"/>
  <c r="AZ145" i="18"/>
  <c r="AS146" i="18"/>
  <c r="AZ146" i="18"/>
  <c r="AS147" i="18"/>
  <c r="AR148" i="18"/>
  <c r="AY148" i="18"/>
  <c r="AR149" i="18"/>
  <c r="AY149" i="18"/>
  <c r="AX150" i="18"/>
  <c r="AW151" i="18"/>
  <c r="AQ152" i="18"/>
  <c r="AW152" i="18"/>
  <c r="AX153" i="18"/>
  <c r="AQ154" i="18"/>
  <c r="AW154" i="18"/>
  <c r="AX155" i="18"/>
  <c r="AX156" i="18"/>
  <c r="AW157" i="18"/>
  <c r="AQ158" i="18"/>
  <c r="AX158" i="18"/>
  <c r="AX159" i="18"/>
  <c r="AQ160" i="18"/>
  <c r="AS161" i="18"/>
  <c r="AT162" i="18"/>
  <c r="AZ162" i="18"/>
  <c r="AR163" i="18"/>
  <c r="AZ163" i="18"/>
  <c r="AR164" i="18"/>
  <c r="AX164" i="18"/>
  <c r="AR165" i="18"/>
  <c r="AY165" i="18"/>
  <c r="AQ166" i="18"/>
  <c r="AY166" i="18"/>
  <c r="AW167" i="18"/>
  <c r="AQ168" i="18"/>
  <c r="AX168" i="18"/>
  <c r="AR170" i="18"/>
  <c r="AY170" i="18"/>
  <c r="AR171" i="18"/>
  <c r="AZ171" i="18"/>
  <c r="AQ172" i="18"/>
  <c r="AX172" i="18"/>
  <c r="AQ173" i="18"/>
  <c r="AX173" i="18"/>
  <c r="AR174" i="18"/>
  <c r="AZ174" i="18"/>
  <c r="AS175" i="18"/>
  <c r="AZ175" i="18"/>
  <c r="AT176" i="18"/>
  <c r="AZ176" i="18"/>
  <c r="AR177" i="18"/>
  <c r="AZ177" i="18"/>
  <c r="AS178" i="18"/>
  <c r="AY178" i="18"/>
  <c r="AS179" i="18"/>
  <c r="AZ179" i="18"/>
  <c r="AR180" i="18"/>
  <c r="AZ180" i="18"/>
  <c r="AP9" i="18"/>
  <c r="AT11" i="18"/>
  <c r="AZ12" i="18"/>
  <c r="AS15" i="18"/>
  <c r="AS16" i="18"/>
  <c r="AY18" i="18"/>
  <c r="AX20" i="18"/>
  <c r="AP23" i="18"/>
  <c r="AZ24" i="18"/>
  <c r="AY25" i="18"/>
  <c r="AX27" i="18"/>
  <c r="AX28" i="18"/>
  <c r="AU29" i="18"/>
  <c r="AX31" i="18"/>
  <c r="AT34" i="18"/>
  <c r="AT35" i="18"/>
  <c r="AS36" i="18"/>
  <c r="AZ39" i="18"/>
  <c r="AS41" i="18"/>
  <c r="AQ44" i="18"/>
  <c r="AP47" i="18"/>
  <c r="AY48" i="18"/>
  <c r="AX49" i="18"/>
  <c r="AU51" i="18"/>
  <c r="AU52" i="18"/>
  <c r="AT54" i="18"/>
  <c r="AX56" i="18"/>
  <c r="AV59" i="18"/>
  <c r="AS60" i="18"/>
  <c r="AZ61" i="18"/>
  <c r="AT62" i="18"/>
  <c r="AX64" i="18"/>
  <c r="AS68" i="18"/>
  <c r="AY69" i="18"/>
  <c r="AT70" i="18"/>
  <c r="AQ71" i="18"/>
  <c r="AS73" i="18"/>
  <c r="AY74" i="18"/>
  <c r="AS75" i="18"/>
  <c r="AV77" i="18"/>
  <c r="AW78" i="18"/>
  <c r="AV81" i="18"/>
  <c r="AX84" i="18"/>
  <c r="AQ86" i="18"/>
  <c r="AW87" i="18"/>
  <c r="AR88" i="18"/>
  <c r="AP89" i="18"/>
  <c r="AV90" i="18"/>
  <c r="AR91" i="18"/>
  <c r="AP92" i="18"/>
  <c r="AV93" i="18"/>
  <c r="AS94" i="18"/>
  <c r="AY95" i="18"/>
  <c r="AT96" i="18"/>
  <c r="AU97" i="18"/>
  <c r="AR100" i="18"/>
  <c r="AP101" i="18"/>
  <c r="AU102" i="18"/>
  <c r="AR103" i="18"/>
  <c r="AY104" i="18"/>
  <c r="AV105" i="18"/>
  <c r="AP107" i="18"/>
  <c r="AZ107" i="18"/>
  <c r="AS109" i="18"/>
  <c r="AV111" i="18"/>
  <c r="AZ113" i="18"/>
  <c r="AW115" i="18"/>
  <c r="AX118" i="18"/>
  <c r="AS124" i="18"/>
  <c r="AQ140" i="18"/>
  <c r="AQ142" i="18"/>
  <c r="AW142" i="18"/>
  <c r="AW143" i="18"/>
  <c r="AX144" i="18"/>
  <c r="AP146" i="18"/>
  <c r="AP148" i="18"/>
  <c r="AP149" i="18"/>
  <c r="AS149" i="18"/>
  <c r="AS150" i="18"/>
  <c r="AZ150" i="18"/>
  <c r="AY151" i="18"/>
  <c r="AY152" i="18"/>
  <c r="AS153" i="18"/>
  <c r="AR154" i="18"/>
  <c r="BA26" i="18"/>
  <c r="BB28" i="18"/>
  <c r="BB45" i="18"/>
  <c r="BA60" i="18"/>
  <c r="BB73" i="18"/>
  <c r="BA106" i="18"/>
  <c r="BC109" i="18"/>
  <c r="AZ128" i="18"/>
  <c r="BC127" i="18"/>
  <c r="BC158" i="18"/>
  <c r="BC179" i="18"/>
  <c r="BA175" i="18"/>
  <c r="AP14" i="18"/>
  <c r="AU17" i="18"/>
  <c r="AU19" i="18"/>
  <c r="AZ23" i="18"/>
  <c r="AY26" i="18"/>
  <c r="AT30" i="18"/>
  <c r="AY38" i="18"/>
  <c r="AY40" i="18"/>
  <c r="AX47" i="18"/>
  <c r="AT53" i="18"/>
  <c r="AS57" i="18"/>
  <c r="AQ63" i="18"/>
  <c r="AT65" i="18"/>
  <c r="AZ66" i="18"/>
  <c r="AW67" i="18"/>
  <c r="AW72" i="18"/>
  <c r="AY76" i="18"/>
  <c r="AS79" i="18"/>
  <c r="AZ80" i="18"/>
  <c r="AR82" i="18"/>
  <c r="AV83" i="18"/>
  <c r="AQ85" i="18"/>
  <c r="AY89" i="18"/>
  <c r="AZ92" i="18"/>
  <c r="AR98" i="18"/>
  <c r="AX99" i="18"/>
  <c r="AY101" i="18"/>
  <c r="AP104" i="18"/>
  <c r="AS106" i="18"/>
  <c r="AW108" i="18"/>
  <c r="AS112" i="18"/>
  <c r="AV114" i="18"/>
  <c r="AU116" i="18"/>
  <c r="AR117" i="18"/>
  <c r="AV119" i="18"/>
  <c r="AZ124" i="18"/>
  <c r="AP128" i="18"/>
  <c r="AP132" i="18"/>
  <c r="AS132" i="18"/>
  <c r="AZ132" i="18"/>
  <c r="AW140" i="18"/>
  <c r="AX141" i="18"/>
  <c r="AU145" i="18"/>
  <c r="AU146" i="18"/>
  <c r="AU147" i="18"/>
  <c r="AT148" i="18"/>
  <c r="AZ149" i="18"/>
  <c r="AQ151" i="18"/>
  <c r="AR152" i="18"/>
  <c r="AY153" i="18"/>
  <c r="BA41" i="18"/>
  <c r="BB36" i="18"/>
  <c r="BA68" i="18"/>
  <c r="BC78" i="18"/>
  <c r="BC84" i="18"/>
  <c r="BC107" i="18"/>
  <c r="BB141" i="18"/>
  <c r="BC155" i="18"/>
  <c r="BA156" i="18"/>
  <c r="BA162" i="18"/>
  <c r="BC166" i="18"/>
  <c r="BC170" i="18"/>
  <c r="BA171" i="18"/>
  <c r="BB174" i="18"/>
  <c r="AW10" i="18"/>
  <c r="AZ15" i="18"/>
  <c r="AX17" i="18"/>
  <c r="AP24" i="18"/>
  <c r="AZ27" i="18"/>
  <c r="AY31" i="18"/>
  <c r="AU35" i="18"/>
  <c r="AR43" i="18"/>
  <c r="AZ48" i="18"/>
  <c r="AV51" i="18"/>
  <c r="AU54" i="18"/>
  <c r="AY56" i="18"/>
  <c r="AZ69" i="18"/>
  <c r="AY72" i="18"/>
  <c r="AZ81" i="18"/>
  <c r="AR85" i="18"/>
  <c r="AQ87" i="18"/>
  <c r="AU96" i="18"/>
  <c r="AQ107" i="18"/>
  <c r="AQ110" i="18"/>
  <c r="AQ113" i="18"/>
  <c r="AQ115" i="18"/>
  <c r="AY118" i="18"/>
  <c r="AY140" i="18"/>
  <c r="AZ142" i="18"/>
  <c r="AY144" i="18"/>
  <c r="AV146" i="18"/>
  <c r="AV148" i="18"/>
  <c r="AZ154" i="18"/>
  <c r="AY155" i="18"/>
  <c r="AY156" i="18"/>
  <c r="AZ157" i="18"/>
  <c r="AY158" i="18"/>
  <c r="AZ159" i="18"/>
  <c r="AP162" i="18"/>
  <c r="AZ165" i="18"/>
  <c r="AZ166" i="18"/>
  <c r="AZ167" i="18"/>
  <c r="AY168" i="18"/>
  <c r="AT170" i="18"/>
  <c r="AT171" i="18"/>
  <c r="AS172" i="18"/>
  <c r="AR173" i="18"/>
  <c r="AU174" i="18"/>
  <c r="AT175" i="18"/>
  <c r="AU176" i="18"/>
  <c r="AU177" i="18"/>
  <c r="AT178" i="18"/>
  <c r="AU179" i="18"/>
  <c r="AT180" i="18"/>
  <c r="AU30" i="18"/>
  <c r="AV36" i="18"/>
  <c r="AX41" i="18"/>
  <c r="AU62" i="18"/>
  <c r="AW77" i="18"/>
  <c r="AV82" i="18"/>
  <c r="AP86" i="18"/>
  <c r="AZ89" i="18"/>
  <c r="AY99" i="18"/>
  <c r="AQ119" i="18"/>
  <c r="AZ156" i="18"/>
  <c r="AP164" i="18"/>
  <c r="AV171" i="18"/>
  <c r="AT173" i="18"/>
  <c r="AW175" i="18"/>
  <c r="AW178" i="18"/>
  <c r="AV180" i="18"/>
  <c r="AY28" i="18"/>
  <c r="AR44" i="18"/>
  <c r="AZ49" i="18"/>
  <c r="AX59" i="18"/>
  <c r="AU65" i="18"/>
  <c r="AX67" i="18"/>
  <c r="AW79" i="18"/>
  <c r="AQ84" i="18"/>
  <c r="AZ101" i="18"/>
  <c r="AT151" i="18"/>
  <c r="AP166" i="18"/>
  <c r="AU172" i="18"/>
  <c r="AV177" i="18"/>
  <c r="AQ13" i="18"/>
  <c r="AT16" i="18"/>
  <c r="AT22" i="18"/>
  <c r="AV52" i="18"/>
  <c r="AS55" i="18"/>
  <c r="AU57" i="18"/>
  <c r="AT60" i="18"/>
  <c r="AR63" i="18"/>
  <c r="AU68" i="18"/>
  <c r="AR71" i="18"/>
  <c r="AT73" i="18"/>
  <c r="AT75" i="18"/>
  <c r="AT80" i="18"/>
  <c r="AW90" i="18"/>
  <c r="AX93" i="18"/>
  <c r="AV97" i="18"/>
  <c r="AW102" i="18"/>
  <c r="AW105" i="18"/>
  <c r="AX108" i="18"/>
  <c r="AX111" i="18"/>
  <c r="AW114" i="18"/>
  <c r="AS117" i="18"/>
  <c r="AY119" i="18"/>
  <c r="AY141" i="18"/>
  <c r="AX143" i="18"/>
  <c r="AX145" i="18"/>
  <c r="AW147" i="18"/>
  <c r="AT150" i="18"/>
  <c r="AS155" i="18"/>
  <c r="AR156" i="18"/>
  <c r="AR157" i="18"/>
  <c r="AR158" i="18"/>
  <c r="AS159" i="18"/>
  <c r="AV160" i="18"/>
  <c r="AU162" i="18"/>
  <c r="AU163" i="18"/>
  <c r="AS164" i="18"/>
  <c r="AT165" i="18"/>
  <c r="AS166" i="18"/>
  <c r="AR167" i="18"/>
  <c r="AR168" i="18"/>
  <c r="AZ170" i="18"/>
  <c r="AY173" i="18"/>
  <c r="AP175" i="18"/>
  <c r="AP177" i="18"/>
  <c r="AP170" i="18"/>
  <c r="AP171" i="18"/>
  <c r="AP179" i="18"/>
  <c r="AV70" i="18"/>
  <c r="AP97" i="18"/>
  <c r="BA115" i="18"/>
  <c r="AV116" i="18"/>
  <c r="AP127" i="18"/>
  <c r="AS141" i="18"/>
  <c r="AR143" i="18"/>
  <c r="AT153" i="18"/>
  <c r="AP169" i="18"/>
  <c r="AU170" i="18"/>
  <c r="AV174" i="18"/>
  <c r="AV176" i="18"/>
  <c r="AV179" i="18"/>
  <c r="AV9" i="18"/>
  <c r="AV14" i="18"/>
  <c r="AX29" i="18"/>
  <c r="AV34" i="18"/>
  <c r="AS37" i="18"/>
  <c r="AR45" i="18"/>
  <c r="AW53" i="18"/>
  <c r="AQ58" i="18"/>
  <c r="AQ61" i="18"/>
  <c r="AQ66" i="18"/>
  <c r="AP72" i="18"/>
  <c r="AQ78" i="18"/>
  <c r="AW83" i="18"/>
  <c r="AU86" i="18"/>
  <c r="AS88" i="18"/>
  <c r="AT91" i="18"/>
  <c r="AT94" i="18"/>
  <c r="AS98" i="18"/>
  <c r="AT100" i="18"/>
  <c r="AS103" i="18"/>
  <c r="AT106" i="18"/>
  <c r="AU109" i="18"/>
  <c r="AT112" i="18"/>
  <c r="AU124" i="18"/>
  <c r="AP131" i="18"/>
  <c r="AU132" i="18"/>
  <c r="AR140" i="18"/>
  <c r="AR142" i="18"/>
  <c r="AR144" i="18"/>
  <c r="AU149" i="18"/>
  <c r="AS152" i="18"/>
  <c r="AU154" i="18"/>
  <c r="AT155" i="18"/>
  <c r="AT156" i="18"/>
  <c r="AT157" i="18"/>
  <c r="AT158" i="18"/>
  <c r="AT159" i="18"/>
  <c r="AV162" i="18"/>
  <c r="AV163" i="18"/>
  <c r="AV164" i="18"/>
  <c r="AU165" i="18"/>
  <c r="AU166" i="18"/>
  <c r="AT167" i="18"/>
  <c r="AT168" i="18"/>
  <c r="AU161" i="18"/>
  <c r="AZ169" i="18"/>
  <c r="AS160" i="18"/>
  <c r="AT160" i="18"/>
  <c r="AU169" i="18"/>
  <c r="AZ161" i="18"/>
  <c r="AX169" i="18"/>
  <c r="K56" i="2"/>
  <c r="K62" i="2"/>
  <c r="K66" i="2"/>
  <c r="K57" i="2"/>
  <c r="K61" i="2"/>
  <c r="K64" i="2"/>
  <c r="O57" i="2"/>
  <c r="K60" i="2"/>
  <c r="K47" i="2"/>
  <c r="O49" i="2"/>
  <c r="Y7" i="18" l="1"/>
  <c r="BC7" i="18"/>
  <c r="AK7" i="18" s="1"/>
  <c r="BA7" i="18"/>
  <c r="AI7" i="18" s="1"/>
  <c r="BB7" i="18"/>
  <c r="AJ7" i="18" s="1"/>
  <c r="O67" i="2"/>
  <c r="C21" i="2" s="1"/>
  <c r="H147" i="18" l="1"/>
  <c r="H144" i="18"/>
  <c r="H139" i="18"/>
  <c r="H136" i="18"/>
  <c r="H119" i="18"/>
  <c r="H113" i="18"/>
  <c r="H110" i="18"/>
  <c r="H103" i="18"/>
  <c r="H100" i="18"/>
  <c r="H95" i="18"/>
  <c r="H91" i="18"/>
  <c r="H88" i="18"/>
  <c r="H85" i="18"/>
  <c r="H81" i="18"/>
  <c r="H78" i="18"/>
  <c r="H74" i="18"/>
  <c r="H72" i="18"/>
  <c r="H69" i="18"/>
  <c r="H66" i="18"/>
  <c r="H64" i="18"/>
  <c r="H59" i="18"/>
  <c r="H55" i="18"/>
  <c r="H50" i="18"/>
  <c r="H46" i="18"/>
  <c r="H42" i="18"/>
  <c r="H38" i="18"/>
  <c r="H36" i="18"/>
  <c r="H32" i="18"/>
  <c r="H22" i="18"/>
  <c r="H135" i="18"/>
  <c r="H108" i="18"/>
  <c r="H104" i="18"/>
  <c r="H99" i="18"/>
  <c r="H92" i="18"/>
  <c r="H87" i="18"/>
  <c r="H80" i="18"/>
  <c r="H73" i="18"/>
  <c r="H68" i="18"/>
  <c r="H60" i="18"/>
  <c r="H54" i="18"/>
  <c r="H43" i="18"/>
  <c r="H37" i="18"/>
  <c r="H30" i="18"/>
  <c r="H179" i="18"/>
  <c r="H173" i="18"/>
  <c r="H165" i="18"/>
  <c r="H157" i="18"/>
  <c r="H149" i="18"/>
  <c r="H105" i="18"/>
  <c r="H180" i="18"/>
  <c r="H177" i="18"/>
  <c r="H175" i="18"/>
  <c r="H172" i="18"/>
  <c r="H168" i="18"/>
  <c r="H166" i="18"/>
  <c r="H163" i="18"/>
  <c r="H158" i="18"/>
  <c r="H156" i="18"/>
  <c r="H150" i="18"/>
  <c r="H106" i="18"/>
  <c r="H93" i="18"/>
  <c r="H83" i="18"/>
  <c r="H167" i="18"/>
  <c r="H152" i="18"/>
  <c r="H148" i="18"/>
  <c r="H145" i="18"/>
  <c r="H142" i="18"/>
  <c r="H138" i="18"/>
  <c r="H114" i="18"/>
  <c r="H111" i="18"/>
  <c r="H101" i="18"/>
  <c r="H89" i="18"/>
  <c r="H82" i="18"/>
  <c r="H77" i="18"/>
  <c r="H70" i="18"/>
  <c r="H65" i="18"/>
  <c r="H56" i="18"/>
  <c r="H49" i="18"/>
  <c r="H41" i="18"/>
  <c r="H33" i="18"/>
  <c r="H24" i="18"/>
  <c r="H176" i="18"/>
  <c r="H171" i="18"/>
  <c r="H162" i="18"/>
  <c r="H154" i="18"/>
  <c r="H151" i="18"/>
  <c r="H107" i="18"/>
  <c r="H94" i="18"/>
  <c r="H84" i="18"/>
  <c r="H25" i="18"/>
  <c r="I180" i="18"/>
  <c r="I177" i="18"/>
  <c r="I175" i="18"/>
  <c r="I172" i="18"/>
  <c r="I168" i="18"/>
  <c r="I166" i="18"/>
  <c r="I163" i="18"/>
  <c r="I158" i="18"/>
  <c r="I156" i="18"/>
  <c r="I11" i="18"/>
  <c r="I149" i="18"/>
  <c r="I151" i="18"/>
  <c r="I105" i="18"/>
  <c r="I107" i="18"/>
  <c r="I94" i="18"/>
  <c r="I84" i="18"/>
  <c r="I25" i="18"/>
  <c r="I167" i="18"/>
  <c r="I147" i="18"/>
  <c r="I139" i="18"/>
  <c r="I119" i="18"/>
  <c r="I110" i="18"/>
  <c r="I103" i="18"/>
  <c r="I152" i="18"/>
  <c r="I148" i="18"/>
  <c r="I145" i="18"/>
  <c r="I142" i="18"/>
  <c r="I138" i="18"/>
  <c r="I135" i="18"/>
  <c r="I114" i="18"/>
  <c r="I111" i="18"/>
  <c r="I108" i="18"/>
  <c r="I104" i="18"/>
  <c r="I101" i="18"/>
  <c r="I99" i="18"/>
  <c r="I92" i="18"/>
  <c r="I89" i="18"/>
  <c r="I87" i="18"/>
  <c r="I82" i="18"/>
  <c r="I80" i="18"/>
  <c r="I77" i="18"/>
  <c r="I73" i="18"/>
  <c r="I70" i="18"/>
  <c r="I68" i="18"/>
  <c r="I65" i="18"/>
  <c r="I60" i="18"/>
  <c r="I56" i="18"/>
  <c r="I54" i="18"/>
  <c r="I49" i="18"/>
  <c r="I43" i="18"/>
  <c r="I41" i="18"/>
  <c r="I37" i="18"/>
  <c r="I33" i="18"/>
  <c r="I30" i="18"/>
  <c r="I24" i="18"/>
  <c r="I179" i="18"/>
  <c r="I176" i="18"/>
  <c r="I173" i="18"/>
  <c r="I171" i="18"/>
  <c r="I165" i="18"/>
  <c r="I162" i="18"/>
  <c r="I157" i="18"/>
  <c r="I154" i="18"/>
  <c r="I150" i="18"/>
  <c r="I106" i="18"/>
  <c r="I93" i="18"/>
  <c r="I83" i="18"/>
  <c r="I144" i="18"/>
  <c r="I136" i="18"/>
  <c r="I113" i="18"/>
  <c r="I100" i="18"/>
  <c r="I88" i="18"/>
  <c r="I78" i="18"/>
  <c r="I66" i="18"/>
  <c r="I50" i="18"/>
  <c r="I36" i="18"/>
  <c r="I85" i="18"/>
  <c r="I46" i="18"/>
  <c r="I72" i="18"/>
  <c r="I59" i="18"/>
  <c r="I42" i="18"/>
  <c r="I91" i="18"/>
  <c r="I81" i="18"/>
  <c r="I69" i="18"/>
  <c r="I55" i="18"/>
  <c r="I38" i="18"/>
  <c r="I22" i="18"/>
  <c r="I95" i="18"/>
  <c r="I74" i="18"/>
  <c r="I64" i="18"/>
  <c r="I32" i="18"/>
  <c r="H15" i="18"/>
  <c r="H16" i="18"/>
  <c r="H19" i="18"/>
  <c r="H18" i="18"/>
  <c r="H17" i="18"/>
  <c r="H11" i="18"/>
  <c r="I16" i="18"/>
  <c r="I15" i="18"/>
  <c r="I17" i="18"/>
  <c r="I18" i="18"/>
  <c r="I19"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日建設計 </author>
    <author>Junko ENDO</author>
  </authors>
  <commentList>
    <comment ref="C15" authorId="0" shapeId="0" xr:uid="{00000000-0006-0000-0000-000001000000}">
      <text>
        <r>
          <rPr>
            <sz val="9"/>
            <color indexed="81"/>
            <rFont val="ＭＳ Ｐゴシック"/>
            <family val="3"/>
            <charset val="128"/>
          </rPr>
          <t>2003/6等と入力して下さい。
2003年6月と表示されます。</t>
        </r>
      </text>
    </comment>
    <comment ref="C39" authorId="0" shapeId="0" xr:uid="{00000000-0006-0000-0000-000002000000}">
      <text>
        <r>
          <rPr>
            <sz val="9"/>
            <color indexed="81"/>
            <rFont val="ＭＳ Ｐゴシック"/>
            <family val="3"/>
            <charset val="128"/>
          </rPr>
          <t>2003/6等と入力して下さい。
2003年6月と表示されます。</t>
        </r>
      </text>
    </comment>
    <comment ref="B41" authorId="1" shapeId="0" xr:uid="{00000000-0006-0000-0000-000003000000}">
      <text>
        <r>
          <rPr>
            <sz val="9"/>
            <color indexed="81"/>
            <rFont val="ＭＳ Ｐゴシック"/>
            <family val="3"/>
            <charset val="128"/>
          </rPr>
          <t>第３者による評価結果の確認などを行っている場合は記述する。</t>
        </r>
      </text>
    </comment>
    <comment ref="C41" authorId="0" shapeId="0" xr:uid="{00000000-0006-0000-0000-000004000000}">
      <text>
        <r>
          <rPr>
            <sz val="9"/>
            <color indexed="81"/>
            <rFont val="ＭＳ Ｐゴシック"/>
            <family val="3"/>
            <charset val="128"/>
          </rPr>
          <t>2003/6等と入力して下さい。
2003年6月と表示されます。</t>
        </r>
      </text>
    </comment>
    <comment ref="F68" authorId="0" shapeId="0" xr:uid="{00000000-0006-0000-0000-000005000000}">
      <text>
        <r>
          <rPr>
            <sz val="9"/>
            <color indexed="81"/>
            <rFont val="ＭＳ Ｐゴシック"/>
            <family val="3"/>
            <charset val="128"/>
          </rPr>
          <t>小数値(「0.9」など)で
比率を入力して下さい。</t>
        </r>
      </text>
    </comment>
    <comment ref="F69" authorId="0" shapeId="0" xr:uid="{00000000-0006-0000-0000-000006000000}">
      <text>
        <r>
          <rPr>
            <sz val="9"/>
            <color indexed="81"/>
            <rFont val="ＭＳ Ｐゴシック"/>
            <family val="3"/>
            <charset val="128"/>
          </rPr>
          <t>小数値(「0.9」など)で
比率を入力して下さい。</t>
        </r>
      </text>
    </comment>
  </commentList>
</comments>
</file>

<file path=xl/sharedStrings.xml><?xml version="1.0" encoding="utf-8"?>
<sst xmlns="http://schemas.openxmlformats.org/spreadsheetml/2006/main" count="2433" uniqueCount="688">
  <si>
    <t>内装計画</t>
    <rPh sb="0" eb="2">
      <t>ナイソウ</t>
    </rPh>
    <rPh sb="2" eb="4">
      <t>ケイカク</t>
    </rPh>
    <phoneticPr fontId="21"/>
  </si>
  <si>
    <t>維持管理</t>
    <rPh sb="0" eb="2">
      <t>イジ</t>
    </rPh>
    <rPh sb="2" eb="4">
      <t>カンリ</t>
    </rPh>
    <phoneticPr fontId="21"/>
  </si>
  <si>
    <t>維持管理に配慮した設計</t>
  </si>
  <si>
    <t>維持管理用機能の確保</t>
  </si>
  <si>
    <t>衛生管理業務</t>
    <rPh sb="0" eb="2">
      <t>エイセイ</t>
    </rPh>
    <rPh sb="2" eb="4">
      <t>カンリ</t>
    </rPh>
    <rPh sb="4" eb="6">
      <t>ギョウム</t>
    </rPh>
    <phoneticPr fontId="21"/>
  </si>
  <si>
    <t>耐用性・信頼性</t>
    <rPh sb="0" eb="3">
      <t>ﾀｲﾖｳｾｲ</t>
    </rPh>
    <rPh sb="4" eb="6">
      <t>ｼﾝﾗｲ</t>
    </rPh>
    <rPh sb="6" eb="7">
      <t>ｾｲ</t>
    </rPh>
    <phoneticPr fontId="34" type="noConversion"/>
  </si>
  <si>
    <t>躯体材料以外におけるリサイクル材の使用</t>
    <rPh sb="0" eb="2">
      <t>クタイ</t>
    </rPh>
    <rPh sb="2" eb="4">
      <t>ザイリョウ</t>
    </rPh>
    <rPh sb="4" eb="6">
      <t>イガイ</t>
    </rPh>
    <rPh sb="15" eb="16">
      <t>ザイ</t>
    </rPh>
    <rPh sb="17" eb="19">
      <t>シヨウ</t>
    </rPh>
    <phoneticPr fontId="21"/>
  </si>
  <si>
    <t>１地域</t>
    <rPh sb="1" eb="3">
      <t>チイキ</t>
    </rPh>
    <phoneticPr fontId="21"/>
  </si>
  <si>
    <t>２地域</t>
    <rPh sb="1" eb="3">
      <t>チイキ</t>
    </rPh>
    <phoneticPr fontId="21"/>
  </si>
  <si>
    <t>３地域</t>
    <rPh sb="1" eb="3">
      <t>チイキ</t>
    </rPh>
    <phoneticPr fontId="21"/>
  </si>
  <si>
    <t>４地域</t>
    <rPh sb="1" eb="3">
      <t>チイキ</t>
    </rPh>
    <phoneticPr fontId="21"/>
  </si>
  <si>
    <t>５地域</t>
    <rPh sb="1" eb="3">
      <t>チイキ</t>
    </rPh>
    <phoneticPr fontId="21"/>
  </si>
  <si>
    <t>６地域</t>
    <rPh sb="1" eb="3">
      <t>チイキ</t>
    </rPh>
    <phoneticPr fontId="21"/>
  </si>
  <si>
    <t>７地域</t>
    <rPh sb="1" eb="3">
      <t>チイキ</t>
    </rPh>
    <phoneticPr fontId="21"/>
  </si>
  <si>
    <t>８地域</t>
    <rPh sb="1" eb="3">
      <t>チイキ</t>
    </rPh>
    <phoneticPr fontId="21"/>
  </si>
  <si>
    <t>９地域</t>
    <rPh sb="1" eb="3">
      <t>チイキ</t>
    </rPh>
    <phoneticPr fontId="21"/>
  </si>
  <si>
    <t>屋上（屋根）・外壁仕上げ材の更新</t>
    <rPh sb="0" eb="2">
      <t>オクジョウ</t>
    </rPh>
    <rPh sb="3" eb="5">
      <t>ヤネ</t>
    </rPh>
    <rPh sb="7" eb="9">
      <t>ガイヘキ</t>
    </rPh>
    <rPh sb="9" eb="11">
      <t>シア</t>
    </rPh>
    <rPh sb="12" eb="13">
      <t>ザイ</t>
    </rPh>
    <rPh sb="14" eb="16">
      <t>コウシン</t>
    </rPh>
    <phoneticPr fontId="21"/>
  </si>
  <si>
    <t>配管・配線材の更新</t>
    <rPh sb="0" eb="2">
      <t>ハイカン</t>
    </rPh>
    <rPh sb="3" eb="5">
      <t>ハイセン</t>
    </rPh>
    <rPh sb="5" eb="6">
      <t>ザイ</t>
    </rPh>
    <rPh sb="7" eb="9">
      <t>コウシン</t>
    </rPh>
    <phoneticPr fontId="21"/>
  </si>
  <si>
    <t>信頼性</t>
    <rPh sb="0" eb="3">
      <t>シンライセイ</t>
    </rPh>
    <phoneticPr fontId="21"/>
  </si>
  <si>
    <t>空調・換気設備</t>
    <rPh sb="0" eb="2">
      <t>クウチョウ</t>
    </rPh>
    <rPh sb="3" eb="5">
      <t>カンキ</t>
    </rPh>
    <rPh sb="5" eb="7">
      <t>セツビ</t>
    </rPh>
    <phoneticPr fontId="21"/>
  </si>
  <si>
    <t>給排水・衛生設備</t>
    <rPh sb="0" eb="3">
      <t>キュウハイスイ</t>
    </rPh>
    <rPh sb="4" eb="6">
      <t>エイセイ</t>
    </rPh>
    <rPh sb="6" eb="8">
      <t>セツビ</t>
    </rPh>
    <phoneticPr fontId="21"/>
  </si>
  <si>
    <t>電気設備</t>
    <rPh sb="0" eb="2">
      <t>デンキ</t>
    </rPh>
    <rPh sb="2" eb="4">
      <t>セツビ</t>
    </rPh>
    <phoneticPr fontId="21"/>
  </si>
  <si>
    <t>空気質環境</t>
    <rPh sb="3" eb="5">
      <t>カンキョウ</t>
    </rPh>
    <phoneticPr fontId="21"/>
  </si>
  <si>
    <t>消火剤</t>
    <rPh sb="0" eb="3">
      <t>ショウカザイ</t>
    </rPh>
    <phoneticPr fontId="21"/>
  </si>
  <si>
    <t>発泡剤（断熱材等）</t>
    <rPh sb="0" eb="2">
      <t>ハッポウ</t>
    </rPh>
    <rPh sb="2" eb="3">
      <t>ザイ</t>
    </rPh>
    <rPh sb="4" eb="7">
      <t>ダンネツザイ</t>
    </rPh>
    <rPh sb="7" eb="8">
      <t>トウ</t>
    </rPh>
    <phoneticPr fontId="21"/>
  </si>
  <si>
    <t>冷媒</t>
    <rPh sb="0" eb="2">
      <t>レイバイ</t>
    </rPh>
    <phoneticPr fontId="21"/>
  </si>
  <si>
    <t>対応性・更新性</t>
  </si>
  <si>
    <t xml:space="preserve"> Q2 3</t>
  </si>
  <si>
    <t xml:space="preserve"> Q2 3.1</t>
  </si>
  <si>
    <t>階高のゆとり</t>
  </si>
  <si>
    <t>空間の形状・自由さ</t>
  </si>
  <si>
    <t xml:space="preserve"> Q2 3.3</t>
  </si>
  <si>
    <t>空調配管の更新性</t>
  </si>
  <si>
    <t>給排水管の更新性</t>
  </si>
  <si>
    <t>電気配線の更新性</t>
  </si>
  <si>
    <t>通信配線の更新性</t>
  </si>
  <si>
    <t>設備機器の更新性</t>
  </si>
  <si>
    <t xml:space="preserve"> Q3</t>
  </si>
  <si>
    <t>生物資源の保全と創出</t>
    <rPh sb="2" eb="4">
      <t>シゲン</t>
    </rPh>
    <phoneticPr fontId="21"/>
  </si>
  <si>
    <t xml:space="preserve"> Q3 3</t>
  </si>
  <si>
    <t xml:space="preserve"> </t>
  </si>
  <si>
    <t>建築物の環境負荷低減性</t>
    <rPh sb="0" eb="3">
      <t>ケンチクブツ</t>
    </rPh>
    <rPh sb="4" eb="6">
      <t>カンキョウ</t>
    </rPh>
    <rPh sb="6" eb="8">
      <t>フカ</t>
    </rPh>
    <rPh sb="8" eb="10">
      <t>テイゲン</t>
    </rPh>
    <rPh sb="10" eb="11">
      <t>セイ</t>
    </rPh>
    <phoneticPr fontId="21"/>
  </si>
  <si>
    <t>LR</t>
  </si>
  <si>
    <t>LR1 2</t>
  </si>
  <si>
    <t>LR1 4</t>
  </si>
  <si>
    <t>LR2 1</t>
  </si>
  <si>
    <t>雨水利用・雑排水再利用</t>
    <rPh sb="0" eb="2">
      <t>ｳｽｲ</t>
    </rPh>
    <rPh sb="2" eb="4">
      <t>ﾘﾖｳ</t>
    </rPh>
    <rPh sb="5" eb="8">
      <t>ｻﾞﾂﾊｲｽｲ</t>
    </rPh>
    <rPh sb="8" eb="9">
      <t>ｻｲ</t>
    </rPh>
    <rPh sb="9" eb="11">
      <t>ﾘﾖｳ</t>
    </rPh>
    <phoneticPr fontId="34" type="noConversion"/>
  </si>
  <si>
    <t>LR2 1.2</t>
  </si>
  <si>
    <t>雑排水等再利用システム導入の有無</t>
  </si>
  <si>
    <t>LR2 2</t>
  </si>
  <si>
    <t>LR2 3</t>
  </si>
  <si>
    <t>フロン・ハロンの回避</t>
  </si>
  <si>
    <t>ホテルo</t>
    <phoneticPr fontId="21"/>
  </si>
  <si>
    <t>集合住宅o</t>
    <phoneticPr fontId="21"/>
  </si>
  <si>
    <t xml:space="preserve"> Q</t>
    <phoneticPr fontId="21"/>
  </si>
  <si>
    <t>Q</t>
    <phoneticPr fontId="21"/>
  </si>
  <si>
    <t>建築物の環境品質</t>
    <phoneticPr fontId="21"/>
  </si>
  <si>
    <t>Q1</t>
    <phoneticPr fontId="34" type="noConversion"/>
  </si>
  <si>
    <t>室内環境</t>
    <phoneticPr fontId="21"/>
  </si>
  <si>
    <t>騒音</t>
    <phoneticPr fontId="21"/>
  </si>
  <si>
    <t>1.2.1</t>
    <phoneticPr fontId="21"/>
  </si>
  <si>
    <t>開口部遮音性能</t>
    <phoneticPr fontId="21"/>
  </si>
  <si>
    <t>1.2.2</t>
    <phoneticPr fontId="21"/>
  </si>
  <si>
    <t>1.2.3</t>
    <phoneticPr fontId="21"/>
  </si>
  <si>
    <t>1.2.4</t>
    <phoneticPr fontId="21"/>
  </si>
  <si>
    <t>2.1.1</t>
    <phoneticPr fontId="21"/>
  </si>
  <si>
    <t>2.3.1</t>
    <phoneticPr fontId="21"/>
  </si>
  <si>
    <t>2.3.1</t>
    <phoneticPr fontId="21"/>
  </si>
  <si>
    <t>2.3.2</t>
    <phoneticPr fontId="21"/>
  </si>
  <si>
    <t>2.3.2</t>
    <phoneticPr fontId="21"/>
  </si>
  <si>
    <t>時間外空調に対する配慮</t>
    <rPh sb="0" eb="3">
      <t>ジカンガイ</t>
    </rPh>
    <rPh sb="3" eb="5">
      <t>クウチョウ</t>
    </rPh>
    <rPh sb="6" eb="7">
      <t>タイ</t>
    </rPh>
    <rPh sb="9" eb="11">
      <t>ハイリョ</t>
    </rPh>
    <phoneticPr fontId="21"/>
  </si>
  <si>
    <t>監視システム</t>
    <rPh sb="0" eb="2">
      <t>カンシ</t>
    </rPh>
    <phoneticPr fontId="21"/>
  </si>
  <si>
    <t>湿度制御</t>
    <rPh sb="0" eb="2">
      <t>ｼﾂﾄﾞ</t>
    </rPh>
    <rPh sb="2" eb="4">
      <t>ｾｲｷﾞｮ</t>
    </rPh>
    <phoneticPr fontId="34" type="noConversion"/>
  </si>
  <si>
    <t>空調方式</t>
    <rPh sb="0" eb="2">
      <t>クウチョウ</t>
    </rPh>
    <rPh sb="2" eb="4">
      <t>ホウシキ</t>
    </rPh>
    <phoneticPr fontId="21"/>
  </si>
  <si>
    <t>上下温度差</t>
    <rPh sb="0" eb="2">
      <t>ジョウゲ</t>
    </rPh>
    <rPh sb="2" eb="5">
      <t>オンドサ</t>
    </rPh>
    <phoneticPr fontId="21"/>
  </si>
  <si>
    <t>■地域・地区</t>
    <rPh sb="1" eb="3">
      <t>ﾁｲｷ</t>
    </rPh>
    <rPh sb="4" eb="6">
      <t>ﾁｸ</t>
    </rPh>
    <phoneticPr fontId="34" type="noConversion"/>
  </si>
  <si>
    <t>商業地域、防火地域</t>
    <rPh sb="0" eb="2">
      <t>ショウギョウ</t>
    </rPh>
    <rPh sb="2" eb="4">
      <t>チイキ</t>
    </rPh>
    <rPh sb="5" eb="7">
      <t>ボウカ</t>
    </rPh>
    <rPh sb="7" eb="9">
      <t>チイキ</t>
    </rPh>
    <phoneticPr fontId="21"/>
  </si>
  <si>
    <t>■竣工年 (予定/竣工)</t>
    <rPh sb="1" eb="3">
      <t>ｼｭﾝｺｳ</t>
    </rPh>
    <rPh sb="3" eb="4">
      <t>ﾈﾝ</t>
    </rPh>
    <rPh sb="6" eb="8">
      <t>ﾖﾃｲ</t>
    </rPh>
    <rPh sb="9" eb="11">
      <t>ｼｭﾝｺｳ</t>
    </rPh>
    <phoneticPr fontId="34" type="noConversion"/>
  </si>
  <si>
    <t>■敷地面積</t>
    <rPh sb="1" eb="3">
      <t>ｼｷﾁ</t>
    </rPh>
    <rPh sb="3" eb="5">
      <t>ﾒﾝｾｷ</t>
    </rPh>
    <phoneticPr fontId="34" type="noConversion"/>
  </si>
  <si>
    <t>■建築面積</t>
    <rPh sb="1" eb="3">
      <t>ｹﾝﾁｸ</t>
    </rPh>
    <rPh sb="3" eb="5">
      <t>ﾒﾝｾｷ</t>
    </rPh>
    <phoneticPr fontId="34" type="noConversion"/>
  </si>
  <si>
    <t>■延床面積</t>
    <rPh sb="1" eb="2">
      <t>ﾉ</t>
    </rPh>
    <rPh sb="2" eb="5">
      <t>ﾕｶﾒﾝｾｷ</t>
    </rPh>
    <phoneticPr fontId="34" type="noConversion"/>
  </si>
  <si>
    <t>■建物用途名</t>
    <rPh sb="1" eb="3">
      <t>タテモノ</t>
    </rPh>
    <rPh sb="3" eb="5">
      <t>ヨウト</t>
    </rPh>
    <rPh sb="5" eb="6">
      <t>メイ</t>
    </rPh>
    <phoneticPr fontId="21"/>
  </si>
  <si>
    <t>■階数</t>
    <rPh sb="1" eb="3">
      <t>カイスウ</t>
    </rPh>
    <phoneticPr fontId="21"/>
  </si>
  <si>
    <t>地上○○F</t>
    <rPh sb="0" eb="2">
      <t>チジョウ</t>
    </rPh>
    <phoneticPr fontId="21"/>
  </si>
  <si>
    <t>●標準計算</t>
    <rPh sb="1" eb="3">
      <t>ヒョウジュン</t>
    </rPh>
    <rPh sb="3" eb="5">
      <t>ケイサン</t>
    </rPh>
    <phoneticPr fontId="21"/>
  </si>
  <si>
    <t>●個別計算</t>
    <rPh sb="1" eb="3">
      <t>コベツ</t>
    </rPh>
    <rPh sb="3" eb="5">
      <t>ケイサン</t>
    </rPh>
    <phoneticPr fontId="21"/>
  </si>
  <si>
    <t>用途名</t>
    <rPh sb="0" eb="2">
      <t>ヨウト</t>
    </rPh>
    <rPh sb="2" eb="3">
      <t>メイ</t>
    </rPh>
    <phoneticPr fontId="21"/>
  </si>
  <si>
    <t xml:space="preserve"> 含まれる用途</t>
    <rPh sb="1" eb="2">
      <t>フク</t>
    </rPh>
    <rPh sb="5" eb="7">
      <t>ヨウト</t>
    </rPh>
    <phoneticPr fontId="21"/>
  </si>
  <si>
    <t xml:space="preserve"> 事務所</t>
  </si>
  <si>
    <t xml:space="preserve"> 事務所、庁舎、図書館、博物館、郵便局 など</t>
    <rPh sb="1" eb="3">
      <t>ジム</t>
    </rPh>
    <rPh sb="3" eb="4">
      <t>ショ</t>
    </rPh>
    <rPh sb="5" eb="7">
      <t>チョウシャ</t>
    </rPh>
    <rPh sb="8" eb="11">
      <t>トショカン</t>
    </rPh>
    <rPh sb="12" eb="15">
      <t>ハクブツカン</t>
    </rPh>
    <rPh sb="16" eb="19">
      <t>ユウビンキョク</t>
    </rPh>
    <phoneticPr fontId="21"/>
  </si>
  <si>
    <t>簡易評価</t>
    <rPh sb="0" eb="2">
      <t>カンイ</t>
    </rPh>
    <rPh sb="2" eb="4">
      <t>ヒョウカ</t>
    </rPh>
    <phoneticPr fontId="21"/>
  </si>
  <si>
    <r>
      <t xml:space="preserve">■ </t>
    </r>
    <r>
      <rPr>
        <sz val="10"/>
        <rFont val="ＭＳ Ｐゴシック"/>
        <family val="3"/>
        <charset val="128"/>
      </rPr>
      <t>作成者</t>
    </r>
    <rPh sb="2" eb="5">
      <t>サクセイシャ</t>
    </rPh>
    <phoneticPr fontId="21"/>
  </si>
  <si>
    <t>○○○</t>
    <phoneticPr fontId="21"/>
  </si>
  <si>
    <t>省エネルギー計画書による評価</t>
    <rPh sb="0" eb="1">
      <t>ショウ</t>
    </rPh>
    <rPh sb="6" eb="9">
      <t>ケイカクショ</t>
    </rPh>
    <rPh sb="12" eb="14">
      <t>ヒョウカ</t>
    </rPh>
    <phoneticPr fontId="21"/>
  </si>
  <si>
    <r>
      <t xml:space="preserve">■ </t>
    </r>
    <r>
      <rPr>
        <sz val="10"/>
        <rFont val="ＭＳ Ｐゴシック"/>
        <family val="3"/>
        <charset val="128"/>
      </rPr>
      <t>確認日</t>
    </r>
    <rPh sb="2" eb="4">
      <t>カクニン</t>
    </rPh>
    <rPh sb="4" eb="5">
      <t>ビ</t>
    </rPh>
    <phoneticPr fontId="21"/>
  </si>
  <si>
    <t>竣工段階</t>
    <rPh sb="0" eb="2">
      <t>シュンコウ</t>
    </rPh>
    <rPh sb="2" eb="4">
      <t>ダンカイ</t>
    </rPh>
    <phoneticPr fontId="21"/>
  </si>
  <si>
    <r>
      <t xml:space="preserve">■ </t>
    </r>
    <r>
      <rPr>
        <sz val="10"/>
        <rFont val="ＭＳ Ｐゴシック"/>
        <family val="3"/>
        <charset val="128"/>
      </rPr>
      <t>確認者</t>
    </r>
    <rPh sb="2" eb="4">
      <t>カクニン</t>
    </rPh>
    <rPh sb="4" eb="5">
      <t>シャ</t>
    </rPh>
    <phoneticPr fontId="21"/>
  </si>
  <si>
    <r>
      <t>■</t>
    </r>
    <r>
      <rPr>
        <sz val="10"/>
        <rFont val="ＭＳ Ｐゴシック"/>
        <family val="3"/>
        <charset val="128"/>
      </rPr>
      <t>LCCO2の計算</t>
    </r>
    <rPh sb="7" eb="9">
      <t>ケイサン</t>
    </rPh>
    <phoneticPr fontId="21"/>
  </si>
  <si>
    <t>標準計算</t>
    <rPh sb="0" eb="2">
      <t>ヒョウジュン</t>
    </rPh>
    <rPh sb="2" eb="4">
      <t>ケイサン</t>
    </rPh>
    <phoneticPr fontId="21"/>
  </si>
  <si>
    <t>→LCCO2算定条件シート（標準計算）を入力</t>
    <rPh sb="6" eb="8">
      <t>サンテイ</t>
    </rPh>
    <rPh sb="8" eb="10">
      <t>ジョウケン</t>
    </rPh>
    <rPh sb="14" eb="16">
      <t>ヒョウジュン</t>
    </rPh>
    <rPh sb="16" eb="18">
      <t>ケイサン</t>
    </rPh>
    <rPh sb="20" eb="22">
      <t>ニュウリョク</t>
    </rPh>
    <phoneticPr fontId="21"/>
  </si>
  <si>
    <t>個別計算</t>
    <rPh sb="0" eb="2">
      <t>コベツ</t>
    </rPh>
    <rPh sb="2" eb="4">
      <t>ケイサン</t>
    </rPh>
    <phoneticPr fontId="21"/>
  </si>
  <si>
    <t>→LCCO2算定条件シート（個別計算）を入力</t>
    <rPh sb="6" eb="8">
      <t>サンテイ</t>
    </rPh>
    <rPh sb="8" eb="10">
      <t>ジョウケン</t>
    </rPh>
    <rPh sb="14" eb="16">
      <t>コベツ</t>
    </rPh>
    <rPh sb="16" eb="18">
      <t>ケイサン</t>
    </rPh>
    <rPh sb="20" eb="22">
      <t>ニュウリョク</t>
    </rPh>
    <phoneticPr fontId="21"/>
  </si>
  <si>
    <t>2) 個別用途入力</t>
    <rPh sb="3" eb="5">
      <t>コベツ</t>
    </rPh>
    <rPh sb="5" eb="7">
      <t>ヨウト</t>
    </rPh>
    <rPh sb="7" eb="9">
      <t>ニュウリョク</t>
    </rPh>
    <phoneticPr fontId="21"/>
  </si>
  <si>
    <t>①用途別延床面積　　</t>
    <rPh sb="1" eb="3">
      <t>ヨウト</t>
    </rPh>
    <rPh sb="3" eb="4">
      <t>ベツ</t>
    </rPh>
    <rPh sb="4" eb="5">
      <t>ノ</t>
    </rPh>
    <rPh sb="5" eb="6">
      <t>ユカ</t>
    </rPh>
    <rPh sb="6" eb="8">
      <t>メンセキ</t>
    </rPh>
    <phoneticPr fontId="21"/>
  </si>
  <si>
    <t>事務所</t>
  </si>
  <si>
    <t xml:space="preserve"> 学校</t>
  </si>
  <si>
    <t>学校</t>
  </si>
  <si>
    <t xml:space="preserve"> 物販店</t>
  </si>
  <si>
    <t>物販店</t>
  </si>
  <si>
    <t xml:space="preserve"> 飲食店</t>
  </si>
  <si>
    <t>飲食店</t>
  </si>
  <si>
    <t xml:space="preserve"> 集会所</t>
    <rPh sb="1" eb="3">
      <t>シュウカイ</t>
    </rPh>
    <rPh sb="3" eb="4">
      <t>ジョ</t>
    </rPh>
    <phoneticPr fontId="21"/>
  </si>
  <si>
    <t>集会所</t>
    <rPh sb="2" eb="3">
      <t>ショ</t>
    </rPh>
    <phoneticPr fontId="21"/>
  </si>
  <si>
    <t xml:space="preserve"> 工場</t>
    <rPh sb="1" eb="3">
      <t>コウジョウ</t>
    </rPh>
    <phoneticPr fontId="21"/>
  </si>
  <si>
    <t>病院</t>
  </si>
  <si>
    <t xml:space="preserve"> 病院</t>
  </si>
  <si>
    <t>ホテル</t>
    <phoneticPr fontId="21"/>
  </si>
  <si>
    <t xml:space="preserve"> ホテル</t>
  </si>
  <si>
    <t>集合住宅</t>
  </si>
  <si>
    <t xml:space="preserve"> 集合住宅</t>
  </si>
  <si>
    <t>工場</t>
    <rPh sb="0" eb="2">
      <t>コウジョウ</t>
    </rPh>
    <phoneticPr fontId="21"/>
  </si>
  <si>
    <t>② 住居・宿泊部分の比率</t>
    <rPh sb="2" eb="4">
      <t>ジュウキョ</t>
    </rPh>
    <rPh sb="5" eb="7">
      <t>シュクハク</t>
    </rPh>
    <rPh sb="7" eb="9">
      <t>ブブン</t>
    </rPh>
    <rPh sb="10" eb="12">
      <t>ヒリツ</t>
    </rPh>
    <phoneticPr fontId="21"/>
  </si>
  <si>
    <t>合計</t>
    <rPh sb="0" eb="2">
      <t>ゴウケイ</t>
    </rPh>
    <phoneticPr fontId="21"/>
  </si>
  <si>
    <t>簡易版</t>
    <rPh sb="0" eb="3">
      <t>カンイバン</t>
    </rPh>
    <phoneticPr fontId="21"/>
  </si>
  <si>
    <t>バージョン</t>
    <phoneticPr fontId="21"/>
  </si>
  <si>
    <t>共用部</t>
    <rPh sb="0" eb="3">
      <t>キョウヨウブ</t>
    </rPh>
    <phoneticPr fontId="21"/>
  </si>
  <si>
    <t xml:space="preserve"> Q1 2.1</t>
  </si>
  <si>
    <t>室温設定</t>
  </si>
  <si>
    <t>2.1.2</t>
  </si>
  <si>
    <t>負荷変動・追従制御性</t>
  </si>
  <si>
    <t>2.1.3</t>
  </si>
  <si>
    <t>外皮性能</t>
  </si>
  <si>
    <t>地球温暖化への配慮</t>
    <rPh sb="0" eb="2">
      <t>ﾁｷｭｳ</t>
    </rPh>
    <rPh sb="2" eb="5">
      <t>ｵﾝﾀﾞﾝｶ</t>
    </rPh>
    <rPh sb="7" eb="9">
      <t>ﾊｲﾘｮ</t>
    </rPh>
    <phoneticPr fontId="34" type="noConversion"/>
  </si>
  <si>
    <t>地域環境への配慮</t>
    <rPh sb="0" eb="2">
      <t>ﾁｲｷ</t>
    </rPh>
    <rPh sb="2" eb="4">
      <t>ｶﾝｷｮｳ</t>
    </rPh>
    <rPh sb="6" eb="8">
      <t>ﾊｲﾘｮ</t>
    </rPh>
    <phoneticPr fontId="34" type="noConversion"/>
  </si>
  <si>
    <t>大気汚染防止</t>
    <rPh sb="0" eb="2">
      <t>ﾀｲｷ</t>
    </rPh>
    <rPh sb="2" eb="4">
      <t>ｵｾﾝ</t>
    </rPh>
    <rPh sb="4" eb="6">
      <t>ﾎﾞｳｼ</t>
    </rPh>
    <phoneticPr fontId="34" type="noConversion"/>
  </si>
  <si>
    <t>地域インフラへの負荷抑制</t>
    <rPh sb="0" eb="2">
      <t>チイキ</t>
    </rPh>
    <rPh sb="8" eb="10">
      <t>フカ</t>
    </rPh>
    <rPh sb="10" eb="12">
      <t>ヨクセイ</t>
    </rPh>
    <phoneticPr fontId="21"/>
  </si>
  <si>
    <t>交通負荷抑制</t>
    <rPh sb="0" eb="2">
      <t>ｺｳﾂｳ</t>
    </rPh>
    <rPh sb="2" eb="4">
      <t>ﾌｶ</t>
    </rPh>
    <rPh sb="4" eb="6">
      <t>ﾖｸｾｲ</t>
    </rPh>
    <phoneticPr fontId="34" type="noConversion"/>
  </si>
  <si>
    <t>○○ビル</t>
    <phoneticPr fontId="21"/>
  </si>
  <si>
    <t>XXX</t>
    <phoneticPr fontId="21"/>
  </si>
  <si>
    <t>㎡</t>
    <phoneticPr fontId="21"/>
  </si>
  <si>
    <t>XXX</t>
    <phoneticPr fontId="21"/>
  </si>
  <si>
    <t>㎡</t>
    <phoneticPr fontId="21"/>
  </si>
  <si>
    <t>○○</t>
    <phoneticPr fontId="21"/>
  </si>
  <si>
    <t>XX</t>
    <phoneticPr fontId="21"/>
  </si>
  <si>
    <t>XXX</t>
    <phoneticPr fontId="21"/>
  </si>
  <si>
    <r>
      <t>c</t>
    </r>
    <r>
      <rPr>
        <sz val="11"/>
        <rFont val="ＭＳ Ｐゴシック"/>
        <family val="3"/>
        <charset val="128"/>
      </rPr>
      <t>ommon</t>
    </r>
    <phoneticPr fontId="21"/>
  </si>
  <si>
    <t>Residential</t>
    <phoneticPr fontId="21"/>
  </si>
  <si>
    <t xml:space="preserve"> 事務所</t>
    <phoneticPr fontId="21"/>
  </si>
  <si>
    <t>㎡</t>
    <phoneticPr fontId="21"/>
  </si>
  <si>
    <t>ホテル</t>
    <phoneticPr fontId="21"/>
  </si>
  <si>
    <t xml:space="preserve"> 集合住宅（戸建は対象外）</t>
    <phoneticPr fontId="21"/>
  </si>
  <si>
    <t>界壁遮音性能</t>
  </si>
  <si>
    <t>界床遮音性能（軽量衝撃源）</t>
  </si>
  <si>
    <t>界床遮音性能（重量衝撃源）</t>
  </si>
  <si>
    <t>吸音</t>
  </si>
  <si>
    <t>温熱環境</t>
    <rPh sb="0" eb="2">
      <t>ｵﾝﾈﾂ</t>
    </rPh>
    <rPh sb="2" eb="4">
      <t>ｶﾝｷｮｳ</t>
    </rPh>
    <phoneticPr fontId="34" type="noConversion"/>
  </si>
  <si>
    <t>室温制御</t>
    <rPh sb="0" eb="2">
      <t>ｼﾂｵﾝ</t>
    </rPh>
    <rPh sb="2" eb="4">
      <t>ｾｲｷﾞｮ</t>
    </rPh>
    <phoneticPr fontId="34" type="noConversion"/>
  </si>
  <si>
    <t>外皮性能</t>
    <rPh sb="0" eb="2">
      <t>ガイヒ</t>
    </rPh>
    <rPh sb="2" eb="4">
      <t>セイノウ</t>
    </rPh>
    <phoneticPr fontId="21"/>
  </si>
  <si>
    <t>ゾーン別制御性</t>
    <rPh sb="3" eb="4">
      <t>ベツ</t>
    </rPh>
    <rPh sb="4" eb="7">
      <t>セイギョセイ</t>
    </rPh>
    <phoneticPr fontId="21"/>
  </si>
  <si>
    <t>個別制御</t>
    <rPh sb="0" eb="2">
      <t>コベツ</t>
    </rPh>
    <rPh sb="2" eb="4">
      <t>セイギョ</t>
    </rPh>
    <phoneticPr fontId="21"/>
  </si>
  <si>
    <t>風害・砂塵、日照阻害の抑制</t>
  </si>
  <si>
    <t>風害・砂塵、日照阻害の抑制</t>
    <phoneticPr fontId="34" type="noConversion"/>
  </si>
  <si>
    <t>■構造</t>
    <rPh sb="1" eb="3">
      <t>コウゾウ</t>
    </rPh>
    <phoneticPr fontId="21"/>
  </si>
  <si>
    <t>RC造</t>
    <rPh sb="2" eb="3">
      <t>ゾウ</t>
    </rPh>
    <phoneticPr fontId="21"/>
  </si>
  <si>
    <t>S造</t>
    <rPh sb="1" eb="2">
      <t>ゾウ</t>
    </rPh>
    <phoneticPr fontId="21"/>
  </si>
  <si>
    <t>SRC造</t>
    <rPh sb="3" eb="4">
      <t>ゾウ</t>
    </rPh>
    <phoneticPr fontId="21"/>
  </si>
  <si>
    <t>木造</t>
    <rPh sb="0" eb="2">
      <t>モクゾウ</t>
    </rPh>
    <phoneticPr fontId="21"/>
  </si>
  <si>
    <t>■平均居住人員</t>
    <rPh sb="1" eb="3">
      <t>ﾍｲｷﾝ</t>
    </rPh>
    <rPh sb="3" eb="5">
      <t>ｷｮｼﾞｭｳ</t>
    </rPh>
    <rPh sb="5" eb="7">
      <t>ｼﾞﾝｲﾝ</t>
    </rPh>
    <phoneticPr fontId="34" type="noConversion"/>
  </si>
  <si>
    <t>人（想定値）</t>
    <rPh sb="0" eb="1">
      <t>ニン</t>
    </rPh>
    <rPh sb="2" eb="4">
      <t>ソウテイ</t>
    </rPh>
    <rPh sb="4" eb="5">
      <t>アタイ</t>
    </rPh>
    <phoneticPr fontId="21"/>
  </si>
  <si>
    <t>■年間使用時間</t>
    <rPh sb="1" eb="3">
      <t>ﾈﾝｶﾝ</t>
    </rPh>
    <rPh sb="3" eb="5">
      <t>ｼﾖｳ</t>
    </rPh>
    <rPh sb="5" eb="7">
      <t>ｼﾞｶﾝ</t>
    </rPh>
    <phoneticPr fontId="34" type="noConversion"/>
  </si>
  <si>
    <t>時間/年（想定値）</t>
    <rPh sb="0" eb="2">
      <t>ジカン</t>
    </rPh>
    <rPh sb="3" eb="4">
      <t>ネン</t>
    </rPh>
    <phoneticPr fontId="21"/>
  </si>
  <si>
    <t>② 評価の実施</t>
    <rPh sb="2" eb="4">
      <t>ヒョウカ</t>
    </rPh>
    <rPh sb="5" eb="7">
      <t>ジッシ</t>
    </rPh>
    <phoneticPr fontId="21"/>
  </si>
  <si>
    <t>既存</t>
    <rPh sb="0" eb="2">
      <t>キソン</t>
    </rPh>
    <phoneticPr fontId="21"/>
  </si>
  <si>
    <t>新築</t>
    <rPh sb="0" eb="2">
      <t>シンチク</t>
    </rPh>
    <phoneticPr fontId="21"/>
  </si>
  <si>
    <t>既存学校版</t>
    <rPh sb="0" eb="2">
      <t>キソン</t>
    </rPh>
    <rPh sb="2" eb="4">
      <t>ガッコウ</t>
    </rPh>
    <rPh sb="4" eb="5">
      <t>バン</t>
    </rPh>
    <phoneticPr fontId="21"/>
  </si>
  <si>
    <r>
      <t xml:space="preserve">■ </t>
    </r>
    <r>
      <rPr>
        <sz val="10"/>
        <rFont val="ＭＳ Ｐゴシック"/>
        <family val="3"/>
        <charset val="128"/>
      </rPr>
      <t>評価の実施</t>
    </r>
    <rPh sb="2" eb="4">
      <t>ヒョウカ</t>
    </rPh>
    <rPh sb="5" eb="7">
      <t>ジッシ</t>
    </rPh>
    <phoneticPr fontId="21"/>
  </si>
  <si>
    <t>実施設計段階</t>
    <rPh sb="0" eb="2">
      <t>ジッシ</t>
    </rPh>
    <rPh sb="2" eb="4">
      <t>セッケイ</t>
    </rPh>
    <rPh sb="4" eb="6">
      <t>ダンカイ</t>
    </rPh>
    <phoneticPr fontId="21"/>
  </si>
  <si>
    <t>基本設計段階</t>
    <rPh sb="0" eb="2">
      <t>キホン</t>
    </rPh>
    <rPh sb="2" eb="4">
      <t>セッケイ</t>
    </rPh>
    <rPh sb="4" eb="6">
      <t>ダンカイ</t>
    </rPh>
    <phoneticPr fontId="21"/>
  </si>
  <si>
    <t>躯体材料の耐用年数</t>
    <rPh sb="0" eb="2">
      <t>クタイ</t>
    </rPh>
    <rPh sb="2" eb="4">
      <t>ザイリョウ</t>
    </rPh>
    <rPh sb="5" eb="7">
      <t>タイヨウ</t>
    </rPh>
    <rPh sb="7" eb="9">
      <t>ネンスウ</t>
    </rPh>
    <phoneticPr fontId="21"/>
  </si>
  <si>
    <t>外壁仕上げ材の補修必要間隔</t>
    <rPh sb="0" eb="2">
      <t>ガイヘキ</t>
    </rPh>
    <rPh sb="2" eb="4">
      <t>シア</t>
    </rPh>
    <rPh sb="5" eb="6">
      <t>ザイ</t>
    </rPh>
    <rPh sb="7" eb="9">
      <t>ホシュウ</t>
    </rPh>
    <rPh sb="9" eb="11">
      <t>ヒツヨウ</t>
    </rPh>
    <rPh sb="11" eb="13">
      <t>カンカク</t>
    </rPh>
    <phoneticPr fontId="21"/>
  </si>
  <si>
    <t>主要内装仕上げ材の更新必要間隔</t>
    <rPh sb="0" eb="2">
      <t>シュヨウ</t>
    </rPh>
    <rPh sb="2" eb="4">
      <t>ナイソウ</t>
    </rPh>
    <rPh sb="4" eb="6">
      <t>シア</t>
    </rPh>
    <rPh sb="7" eb="8">
      <t>ザイ</t>
    </rPh>
    <rPh sb="9" eb="11">
      <t>コウシン</t>
    </rPh>
    <rPh sb="11" eb="13">
      <t>ヒツヨウ</t>
    </rPh>
    <rPh sb="13" eb="15">
      <t>カンカク</t>
    </rPh>
    <phoneticPr fontId="21"/>
  </si>
  <si>
    <t>空調換気ダクトの更新必要間隔</t>
    <rPh sb="0" eb="2">
      <t>クウチョウ</t>
    </rPh>
    <rPh sb="2" eb="4">
      <t>カンキ</t>
    </rPh>
    <rPh sb="8" eb="10">
      <t>コウシン</t>
    </rPh>
    <rPh sb="10" eb="12">
      <t>ヒツヨウ</t>
    </rPh>
    <rPh sb="12" eb="14">
      <t>カンカク</t>
    </rPh>
    <phoneticPr fontId="21"/>
  </si>
  <si>
    <t>空調・給排水配管の更新必要間隔</t>
    <rPh sb="0" eb="2">
      <t>クウチョウ</t>
    </rPh>
    <rPh sb="3" eb="4">
      <t>キュウ</t>
    </rPh>
    <rPh sb="4" eb="6">
      <t>ハイスイ</t>
    </rPh>
    <rPh sb="6" eb="8">
      <t>ハイカン</t>
    </rPh>
    <rPh sb="9" eb="11">
      <t>コウシン</t>
    </rPh>
    <rPh sb="11" eb="13">
      <t>ヒツヨウ</t>
    </rPh>
    <rPh sb="13" eb="15">
      <t>カンカク</t>
    </rPh>
    <phoneticPr fontId="21"/>
  </si>
  <si>
    <t>主要設備機器の更新必要間隔</t>
    <rPh sb="0" eb="2">
      <t>シュヨウ</t>
    </rPh>
    <rPh sb="2" eb="4">
      <t>セツビ</t>
    </rPh>
    <rPh sb="4" eb="6">
      <t>キキ</t>
    </rPh>
    <rPh sb="7" eb="9">
      <t>コウシン</t>
    </rPh>
    <rPh sb="9" eb="11">
      <t>ヒツヨウ</t>
    </rPh>
    <rPh sb="11" eb="13">
      <t>カンカク</t>
    </rPh>
    <phoneticPr fontId="21"/>
  </si>
  <si>
    <t>適切な更新</t>
    <rPh sb="0" eb="2">
      <t>テキセツ</t>
    </rPh>
    <rPh sb="3" eb="5">
      <t>コウシン</t>
    </rPh>
    <phoneticPr fontId="21"/>
  </si>
  <si>
    <t>広さ感・景観</t>
    <rPh sb="0" eb="1">
      <t>ヒロ</t>
    </rPh>
    <rPh sb="2" eb="3">
      <t>カン</t>
    </rPh>
    <rPh sb="4" eb="6">
      <t>ケイカン</t>
    </rPh>
    <phoneticPr fontId="21"/>
  </si>
  <si>
    <t>室温</t>
    <rPh sb="0" eb="2">
      <t>シツオン</t>
    </rPh>
    <phoneticPr fontId="21"/>
  </si>
  <si>
    <t>室温</t>
    <phoneticPr fontId="21"/>
  </si>
  <si>
    <t>建物全体・共用部</t>
    <rPh sb="0" eb="2">
      <t>タテモノ</t>
    </rPh>
    <rPh sb="2" eb="4">
      <t>ゼンタイ</t>
    </rPh>
    <rPh sb="5" eb="7">
      <t>キョウヨウ</t>
    </rPh>
    <rPh sb="7" eb="8">
      <t>ブ</t>
    </rPh>
    <phoneticPr fontId="21"/>
  </si>
  <si>
    <t>小中高</t>
    <rPh sb="0" eb="3">
      <t>ショウチュウコウ</t>
    </rPh>
    <phoneticPr fontId="21"/>
  </si>
  <si>
    <t>住居・宿泊部</t>
    <rPh sb="0" eb="2">
      <t>ジュウキョ</t>
    </rPh>
    <rPh sb="3" eb="5">
      <t>シュクハク</t>
    </rPh>
    <rPh sb="5" eb="6">
      <t>ブ</t>
    </rPh>
    <phoneticPr fontId="21"/>
  </si>
  <si>
    <t>項目名</t>
    <rPh sb="0" eb="2">
      <t>コウモク</t>
    </rPh>
    <rPh sb="2" eb="3">
      <t>メイ</t>
    </rPh>
    <phoneticPr fontId="21"/>
  </si>
  <si>
    <t>延面積</t>
    <rPh sb="0" eb="1">
      <t>ノ</t>
    </rPh>
    <rPh sb="1" eb="3">
      <t>メンセキ</t>
    </rPh>
    <phoneticPr fontId="21"/>
  </si>
  <si>
    <t>延面積比率</t>
    <rPh sb="0" eb="1">
      <t>ノ</t>
    </rPh>
    <rPh sb="1" eb="3">
      <t>メンセキ</t>
    </rPh>
    <rPh sb="3" eb="5">
      <t>ヒリツ</t>
    </rPh>
    <phoneticPr fontId="21"/>
  </si>
  <si>
    <t>音環境</t>
  </si>
  <si>
    <t>温熱環境</t>
  </si>
  <si>
    <t>光・視環境</t>
  </si>
  <si>
    <t>住居宿泊・共用部面積比率</t>
    <rPh sb="0" eb="2">
      <t>ジュウキョ</t>
    </rPh>
    <rPh sb="2" eb="4">
      <t>シュクハク</t>
    </rPh>
    <rPh sb="5" eb="7">
      <t>キョウヨウ</t>
    </rPh>
    <rPh sb="7" eb="8">
      <t>ブ</t>
    </rPh>
    <rPh sb="8" eb="10">
      <t>メンセキ</t>
    </rPh>
    <rPh sb="10" eb="12">
      <t>ヒリツ</t>
    </rPh>
    <phoneticPr fontId="21"/>
  </si>
  <si>
    <t xml:space="preserve"> Q</t>
  </si>
  <si>
    <t xml:space="preserve"> Q1</t>
  </si>
  <si>
    <t xml:space="preserve"> Q1 1</t>
  </si>
  <si>
    <t>1.1.1</t>
  </si>
  <si>
    <t xml:space="preserve"> Q1 1.1</t>
  </si>
  <si>
    <t>室内騒音レベル</t>
    <rPh sb="0" eb="2">
      <t>シツナイ</t>
    </rPh>
    <rPh sb="2" eb="4">
      <t>ソウオン</t>
    </rPh>
    <phoneticPr fontId="21"/>
  </si>
  <si>
    <t>1.1.2</t>
  </si>
  <si>
    <t>設備騒音対策</t>
  </si>
  <si>
    <t xml:space="preserve"> Q1 1.2</t>
  </si>
  <si>
    <t xml:space="preserve"> Q1 2</t>
  </si>
  <si>
    <t>映り込み対策</t>
    <rPh sb="0" eb="1">
      <t>ウツ</t>
    </rPh>
    <rPh sb="2" eb="3">
      <t>コ</t>
    </rPh>
    <rPh sb="4" eb="6">
      <t>タイサク</t>
    </rPh>
    <phoneticPr fontId="21"/>
  </si>
  <si>
    <t>照度</t>
    <rPh sb="0" eb="2">
      <t>ｼｮｳﾄﾞ</t>
    </rPh>
    <phoneticPr fontId="34" type="noConversion"/>
  </si>
  <si>
    <t>照度</t>
    <rPh sb="0" eb="2">
      <t>ショウド</t>
    </rPh>
    <phoneticPr fontId="21"/>
  </si>
  <si>
    <t>照度均斉度</t>
    <rPh sb="0" eb="2">
      <t>ショウド</t>
    </rPh>
    <rPh sb="2" eb="3">
      <t>タモツ</t>
    </rPh>
    <rPh sb="3" eb="4">
      <t>サイ</t>
    </rPh>
    <rPh sb="4" eb="5">
      <t>タビ</t>
    </rPh>
    <phoneticPr fontId="21"/>
  </si>
  <si>
    <t>照明制御</t>
    <rPh sb="0" eb="2">
      <t>ショウメイ</t>
    </rPh>
    <rPh sb="2" eb="4">
      <t>セイギョ</t>
    </rPh>
    <phoneticPr fontId="21"/>
  </si>
  <si>
    <t>空気質環境</t>
    <rPh sb="0" eb="2">
      <t>クウキ</t>
    </rPh>
    <rPh sb="2" eb="3">
      <t>シツ</t>
    </rPh>
    <rPh sb="3" eb="5">
      <t>カンキョウ</t>
    </rPh>
    <phoneticPr fontId="21"/>
  </si>
  <si>
    <t>発生源対策</t>
    <rPh sb="0" eb="3">
      <t>ﾊｯｾｲｹﾞﾝ</t>
    </rPh>
    <rPh sb="3" eb="5">
      <t>ﾀｲｻｸ</t>
    </rPh>
    <phoneticPr fontId="34" type="noConversion"/>
  </si>
  <si>
    <t>化学汚染物質</t>
    <rPh sb="0" eb="2">
      <t>カガク</t>
    </rPh>
    <rPh sb="4" eb="6">
      <t>ブッシツ</t>
    </rPh>
    <phoneticPr fontId="21"/>
  </si>
  <si>
    <t>アスベスト対策</t>
    <rPh sb="5" eb="7">
      <t>タイサク</t>
    </rPh>
    <phoneticPr fontId="21"/>
  </si>
  <si>
    <t>ダニ・カビ等</t>
    <rPh sb="5" eb="6">
      <t>ナド</t>
    </rPh>
    <phoneticPr fontId="21"/>
  </si>
  <si>
    <t>レジオネラ対策</t>
    <rPh sb="5" eb="7">
      <t>タイサク</t>
    </rPh>
    <phoneticPr fontId="21"/>
  </si>
  <si>
    <t>換気</t>
    <rPh sb="0" eb="2">
      <t>ｶﾝｷ</t>
    </rPh>
    <phoneticPr fontId="34" type="noConversion"/>
  </si>
  <si>
    <t>換気量</t>
    <rPh sb="0" eb="3">
      <t>カンキリョウ</t>
    </rPh>
    <phoneticPr fontId="21"/>
  </si>
  <si>
    <t>廃棄物処理負荷抑制</t>
    <rPh sb="0" eb="3">
      <t>ﾊｲｷﾌﾞﾂ</t>
    </rPh>
    <rPh sb="3" eb="5">
      <t>ｼｮﾘ</t>
    </rPh>
    <rPh sb="5" eb="7">
      <t>ﾌｶ</t>
    </rPh>
    <rPh sb="7" eb="9">
      <t>ﾖｸｾｲ</t>
    </rPh>
    <phoneticPr fontId="34" type="noConversion"/>
  </si>
  <si>
    <t>周辺環境への配慮</t>
    <rPh sb="0" eb="2">
      <t>ｼｭｳﾍﾝ</t>
    </rPh>
    <rPh sb="2" eb="4">
      <t>ｶﾝｷｮｳ</t>
    </rPh>
    <rPh sb="6" eb="8">
      <t>ﾊｲﾘｮ</t>
    </rPh>
    <phoneticPr fontId="34" type="noConversion"/>
  </si>
  <si>
    <t>騒音・振動・悪臭の防止</t>
    <rPh sb="0" eb="2">
      <t>ｿｳｵﾝ</t>
    </rPh>
    <rPh sb="3" eb="5">
      <t>ｼﾝﾄﾞｳ</t>
    </rPh>
    <rPh sb="6" eb="8">
      <t>ｱｸｼｭｳ</t>
    </rPh>
    <rPh sb="9" eb="11">
      <t>ﾎﾞｳｼ</t>
    </rPh>
    <phoneticPr fontId="34" type="noConversion"/>
  </si>
  <si>
    <t>騒音</t>
    <rPh sb="0" eb="2">
      <t>ｿｳｵﾝ</t>
    </rPh>
    <phoneticPr fontId="34" type="noConversion"/>
  </si>
  <si>
    <t>砂塵の抑制</t>
    <rPh sb="0" eb="2">
      <t>ｻｼﾞﾝ</t>
    </rPh>
    <rPh sb="3" eb="5">
      <t>ﾖｸｾｲ</t>
    </rPh>
    <phoneticPr fontId="34" type="noConversion"/>
  </si>
  <si>
    <t>光害の抑制</t>
    <rPh sb="0" eb="2">
      <t>ﾋｶﾘｶﾞｲ</t>
    </rPh>
    <rPh sb="3" eb="5">
      <t>ﾖｸｾｲ</t>
    </rPh>
    <phoneticPr fontId="34" type="noConversion"/>
  </si>
  <si>
    <t>屋外照明及び屋内照明のうち外に漏れる光への対策</t>
    <rPh sb="0" eb="2">
      <t>ｵｸｶﾞｲ</t>
    </rPh>
    <rPh sb="2" eb="4">
      <t>ｼｮｳﾒｲ</t>
    </rPh>
    <rPh sb="4" eb="5">
      <t>ｵﾖ</t>
    </rPh>
    <rPh sb="6" eb="8">
      <t>ｵｸﾅｲ</t>
    </rPh>
    <rPh sb="8" eb="10">
      <t>ｼｮｳﾒｲ</t>
    </rPh>
    <rPh sb="13" eb="14">
      <t>ｿﾄ</t>
    </rPh>
    <rPh sb="15" eb="16">
      <t>ﾓ</t>
    </rPh>
    <rPh sb="18" eb="19">
      <t>ﾋｶﾘ</t>
    </rPh>
    <rPh sb="21" eb="23">
      <t>ﾀｲｻｸ</t>
    </rPh>
    <phoneticPr fontId="34" type="noConversion"/>
  </si>
  <si>
    <t>モニタリング</t>
    <phoneticPr fontId="21"/>
  </si>
  <si>
    <t>定性評価</t>
    <rPh sb="0" eb="2">
      <t>テイセイ</t>
    </rPh>
    <rPh sb="2" eb="4">
      <t>ヒョウカ</t>
    </rPh>
    <phoneticPr fontId="21"/>
  </si>
  <si>
    <t>定量評価</t>
    <rPh sb="0" eb="2">
      <t>テイリョウ</t>
    </rPh>
    <rPh sb="2" eb="4">
      <t>ヒョウカ</t>
    </rPh>
    <phoneticPr fontId="21"/>
  </si>
  <si>
    <t>モニタリング</t>
    <phoneticPr fontId="3"/>
  </si>
  <si>
    <t>運用管理体制</t>
    <rPh sb="0" eb="2">
      <t>ウンヨウ</t>
    </rPh>
    <rPh sb="2" eb="4">
      <t>カンリ</t>
    </rPh>
    <rPh sb="4" eb="6">
      <t>タイセイ</t>
    </rPh>
    <phoneticPr fontId="21"/>
  </si>
  <si>
    <t>運用管理体制</t>
    <rPh sb="0" eb="2">
      <t>うんよう</t>
    </rPh>
    <rPh sb="2" eb="4">
      <t>かんり</t>
    </rPh>
    <rPh sb="4" eb="6">
      <t>たいせい</t>
    </rPh>
    <phoneticPr fontId="34" type="noConversion"/>
  </si>
  <si>
    <t>非住宅部分</t>
    <rPh sb="0" eb="1">
      <t>ひ</t>
    </rPh>
    <rPh sb="1" eb="3">
      <t>じゅうたく</t>
    </rPh>
    <rPh sb="3" eb="5">
      <t>ぶぶん</t>
    </rPh>
    <phoneticPr fontId="34" type="noConversion"/>
  </si>
  <si>
    <t>集合住宅以外の評価</t>
    <rPh sb="0" eb="2">
      <t>しゅうごう</t>
    </rPh>
    <rPh sb="2" eb="4">
      <t>じゅうたく</t>
    </rPh>
    <rPh sb="4" eb="6">
      <t>いがい</t>
    </rPh>
    <rPh sb="7" eb="9">
      <t>ひょうか</t>
    </rPh>
    <phoneticPr fontId="34" type="noConversion"/>
  </si>
  <si>
    <t>集合住宅の評価</t>
    <rPh sb="0" eb="2">
      <t>しゅうごう</t>
    </rPh>
    <rPh sb="2" eb="4">
      <t>じゅうたく</t>
    </rPh>
    <rPh sb="5" eb="7">
      <t>ひょうか</t>
    </rPh>
    <phoneticPr fontId="34" type="noConversion"/>
  </si>
  <si>
    <t>3.1.1</t>
    <phoneticPr fontId="21"/>
  </si>
  <si>
    <t>3.1.2</t>
    <phoneticPr fontId="21"/>
  </si>
  <si>
    <t>3.1.3</t>
    <phoneticPr fontId="21"/>
  </si>
  <si>
    <t>3.2.1</t>
    <phoneticPr fontId="21"/>
  </si>
  <si>
    <t>3.2.2</t>
    <phoneticPr fontId="21"/>
  </si>
  <si>
    <t>3.2.3</t>
    <phoneticPr fontId="21"/>
  </si>
  <si>
    <t>重み係数（既定）</t>
    <rPh sb="0" eb="1">
      <t>オモ</t>
    </rPh>
    <rPh sb="2" eb="4">
      <t>ケイスウ</t>
    </rPh>
    <rPh sb="5" eb="7">
      <t>キテイ</t>
    </rPh>
    <phoneticPr fontId="21"/>
  </si>
  <si>
    <t>0.　既存</t>
    <rPh sb="3" eb="5">
      <t>キソン</t>
    </rPh>
    <phoneticPr fontId="21"/>
  </si>
  <si>
    <t>１．基本設計</t>
    <rPh sb="2" eb="4">
      <t>キホン</t>
    </rPh>
    <rPh sb="4" eb="6">
      <t>セッケイ</t>
    </rPh>
    <phoneticPr fontId="21"/>
  </si>
  <si>
    <t>２．実施・竣工段階</t>
    <rPh sb="2" eb="4">
      <t>ジッシ</t>
    </rPh>
    <rPh sb="5" eb="7">
      <t>シュンコウ</t>
    </rPh>
    <rPh sb="7" eb="9">
      <t>ダンカイ</t>
    </rPh>
    <phoneticPr fontId="21"/>
  </si>
  <si>
    <t>機械・配管支持方法</t>
    <rPh sb="0" eb="2">
      <t>キカイ</t>
    </rPh>
    <rPh sb="3" eb="5">
      <t>ハイカン</t>
    </rPh>
    <rPh sb="5" eb="7">
      <t>シジ</t>
    </rPh>
    <rPh sb="7" eb="9">
      <t>ホウホウ</t>
    </rPh>
    <phoneticPr fontId="21"/>
  </si>
  <si>
    <t>通信・情報設備</t>
    <rPh sb="0" eb="2">
      <t>ツウシン</t>
    </rPh>
    <rPh sb="3" eb="5">
      <t>ジョウホウ</t>
    </rPh>
    <rPh sb="5" eb="7">
      <t>セツビ</t>
    </rPh>
    <phoneticPr fontId="21"/>
  </si>
  <si>
    <t>対応性・更新性</t>
    <rPh sb="0" eb="3">
      <t>タイオウセイ</t>
    </rPh>
    <rPh sb="4" eb="6">
      <t>コウシン</t>
    </rPh>
    <rPh sb="6" eb="7">
      <t>セイ</t>
    </rPh>
    <phoneticPr fontId="21"/>
  </si>
  <si>
    <t>空間のゆとり</t>
  </si>
  <si>
    <t>階高のゆとり</t>
    <rPh sb="0" eb="1">
      <t>カイ</t>
    </rPh>
    <rPh sb="1" eb="2">
      <t>ダカ</t>
    </rPh>
    <phoneticPr fontId="21"/>
  </si>
  <si>
    <t>空間の形状・自由さ</t>
    <rPh sb="0" eb="2">
      <t>クウカン</t>
    </rPh>
    <rPh sb="3" eb="5">
      <t>ケイジョウ</t>
    </rPh>
    <rPh sb="6" eb="8">
      <t>ジユウ</t>
    </rPh>
    <phoneticPr fontId="21"/>
  </si>
  <si>
    <t>荷重のゆとり</t>
  </si>
  <si>
    <t>設備の更新性</t>
  </si>
  <si>
    <t>給排水管の更新性</t>
    <rPh sb="0" eb="1">
      <t>キュウ</t>
    </rPh>
    <rPh sb="1" eb="4">
      <t>ハイスイカン</t>
    </rPh>
    <rPh sb="5" eb="7">
      <t>コウシン</t>
    </rPh>
    <rPh sb="7" eb="8">
      <t>セイ</t>
    </rPh>
    <phoneticPr fontId="21"/>
  </si>
  <si>
    <t>電気配線の更新性</t>
    <rPh sb="0" eb="2">
      <t>デンキ</t>
    </rPh>
    <rPh sb="2" eb="4">
      <t>ハイセン</t>
    </rPh>
    <rPh sb="5" eb="7">
      <t>コウシン</t>
    </rPh>
    <rPh sb="7" eb="8">
      <t>セイ</t>
    </rPh>
    <phoneticPr fontId="21"/>
  </si>
  <si>
    <t>通信配線の更新性</t>
    <rPh sb="0" eb="2">
      <t>ツウシン</t>
    </rPh>
    <rPh sb="2" eb="4">
      <t>ハイセン</t>
    </rPh>
    <rPh sb="5" eb="7">
      <t>コウシン</t>
    </rPh>
    <rPh sb="7" eb="8">
      <t>セイ</t>
    </rPh>
    <phoneticPr fontId="21"/>
  </si>
  <si>
    <t>設備機器の更新性</t>
    <rPh sb="0" eb="2">
      <t>セツビ</t>
    </rPh>
    <rPh sb="2" eb="4">
      <t>キキ</t>
    </rPh>
    <rPh sb="5" eb="7">
      <t>コウシン</t>
    </rPh>
    <rPh sb="7" eb="8">
      <t>セイ</t>
    </rPh>
    <phoneticPr fontId="21"/>
  </si>
  <si>
    <t>バックアップスペースの確保</t>
    <rPh sb="11" eb="13">
      <t>カクホ</t>
    </rPh>
    <phoneticPr fontId="21"/>
  </si>
  <si>
    <t>生物環境の保全と創出</t>
    <rPh sb="0" eb="2">
      <t>セイブツ</t>
    </rPh>
    <rPh sb="2" eb="4">
      <t>カンキョウ</t>
    </rPh>
    <rPh sb="5" eb="7">
      <t>ホゼン</t>
    </rPh>
    <rPh sb="8" eb="10">
      <t>ソウシュツ</t>
    </rPh>
    <phoneticPr fontId="21"/>
  </si>
  <si>
    <t>まちなみ・景観への配慮</t>
    <rPh sb="5" eb="7">
      <t>ケイカン</t>
    </rPh>
    <rPh sb="9" eb="11">
      <t>ハイリョ</t>
    </rPh>
    <phoneticPr fontId="21"/>
  </si>
  <si>
    <t>地域性・アメニティへの配慮</t>
    <rPh sb="0" eb="3">
      <t>ﾁｲｷｾｲ</t>
    </rPh>
    <rPh sb="11" eb="13">
      <t>ﾊｲﾘｮ</t>
    </rPh>
    <phoneticPr fontId="34" type="noConversion"/>
  </si>
  <si>
    <t>地域性への配慮、快適性の向上</t>
  </si>
  <si>
    <t>敷地内温熱環境の向上</t>
    <rPh sb="0" eb="2">
      <t>シキチ</t>
    </rPh>
    <rPh sb="2" eb="3">
      <t>ナイ</t>
    </rPh>
    <rPh sb="3" eb="5">
      <t>オンネツ</t>
    </rPh>
    <rPh sb="8" eb="10">
      <t>コウジョウ</t>
    </rPh>
    <phoneticPr fontId="21"/>
  </si>
  <si>
    <t>LR　建築物の環境負荷低減性</t>
    <phoneticPr fontId="21"/>
  </si>
  <si>
    <t>LR1</t>
    <phoneticPr fontId="34" type="noConversion"/>
  </si>
  <si>
    <t>エネルギー</t>
    <phoneticPr fontId="21"/>
  </si>
  <si>
    <t>自然エネルギー利用</t>
    <rPh sb="0" eb="2">
      <t>ｼｾﾞﾝ</t>
    </rPh>
    <rPh sb="7" eb="9">
      <t>ﾘﾖｳ</t>
    </rPh>
    <phoneticPr fontId="34" type="noConversion"/>
  </si>
  <si>
    <t>実施・竣工</t>
    <rPh sb="0" eb="2">
      <t>ジッシ</t>
    </rPh>
    <rPh sb="3" eb="5">
      <t>シュンコウ</t>
    </rPh>
    <phoneticPr fontId="21"/>
  </si>
  <si>
    <t>基本</t>
    <rPh sb="0" eb="2">
      <t>キホン</t>
    </rPh>
    <phoneticPr fontId="21"/>
  </si>
  <si>
    <t>自然エネルギーの直接利用</t>
  </si>
  <si>
    <t>自然エネルギーの変換利用</t>
  </si>
  <si>
    <t>設備システムの高効率化</t>
    <rPh sb="0" eb="2">
      <t>ｾﾂﾋﾞ</t>
    </rPh>
    <rPh sb="7" eb="8">
      <t>ｺｳ</t>
    </rPh>
    <rPh sb="8" eb="10">
      <t>ｺｳﾘﾂ</t>
    </rPh>
    <rPh sb="10" eb="11">
      <t>ｶ</t>
    </rPh>
    <phoneticPr fontId="34" type="noConversion"/>
  </si>
  <si>
    <t>空調設備</t>
  </si>
  <si>
    <t>換気設備</t>
  </si>
  <si>
    <t>照明設備</t>
  </si>
  <si>
    <t>給湯設備</t>
  </si>
  <si>
    <t>昇降機設備</t>
  </si>
  <si>
    <t>効率的運用</t>
    <rPh sb="0" eb="3">
      <t>ｺｳﾘﾂﾃｷ</t>
    </rPh>
    <rPh sb="3" eb="5">
      <t>ｳﾝﾖｳ</t>
    </rPh>
    <phoneticPr fontId="34" type="noConversion"/>
  </si>
  <si>
    <t>運用管理体制</t>
    <rPh sb="0" eb="2">
      <t>ｳﾝﾖｳ</t>
    </rPh>
    <rPh sb="2" eb="4">
      <t>ｶﾝﾘ</t>
    </rPh>
    <rPh sb="4" eb="6">
      <t>ﾀｲｾｲ</t>
    </rPh>
    <phoneticPr fontId="34" type="noConversion"/>
  </si>
  <si>
    <t>水資源保護</t>
    <rPh sb="0" eb="1">
      <t>ﾐｽﾞ</t>
    </rPh>
    <rPh sb="1" eb="3">
      <t>ｼｹﾞﾝ</t>
    </rPh>
    <rPh sb="3" eb="5">
      <t>ﾎｺﾞ</t>
    </rPh>
    <phoneticPr fontId="34" type="noConversion"/>
  </si>
  <si>
    <t>節水</t>
    <rPh sb="0" eb="2">
      <t>ｾｯｽｲ</t>
    </rPh>
    <phoneticPr fontId="34" type="noConversion"/>
  </si>
  <si>
    <t>雨水利用・雑排水等の利用</t>
    <rPh sb="0" eb="2">
      <t>ｳｽｲ</t>
    </rPh>
    <rPh sb="2" eb="4">
      <t>ﾘﾖｳ</t>
    </rPh>
    <rPh sb="5" eb="8">
      <t>ｻﾞﾂﾊｲｽｲ</t>
    </rPh>
    <rPh sb="8" eb="9">
      <t>ﾄｳ</t>
    </rPh>
    <rPh sb="10" eb="12">
      <t>ﾘﾖｳ</t>
    </rPh>
    <phoneticPr fontId="34" type="noConversion"/>
  </si>
  <si>
    <t>雨水利用システム導入の有無</t>
    <rPh sb="0" eb="2">
      <t>ウスイ</t>
    </rPh>
    <rPh sb="2" eb="4">
      <t>リヨウ</t>
    </rPh>
    <rPh sb="8" eb="10">
      <t>ドウニュウ</t>
    </rPh>
    <rPh sb="11" eb="13">
      <t>ウム</t>
    </rPh>
    <phoneticPr fontId="21"/>
  </si>
  <si>
    <t>雑排水等利用システム導入の有無</t>
  </si>
  <si>
    <t>非再生性資源の使用量削減</t>
    <rPh sb="0" eb="1">
      <t>ヒ</t>
    </rPh>
    <rPh sb="1" eb="3">
      <t>サイセイ</t>
    </rPh>
    <rPh sb="3" eb="4">
      <t>セイ</t>
    </rPh>
    <rPh sb="4" eb="6">
      <t>シゲン</t>
    </rPh>
    <rPh sb="7" eb="10">
      <t>シヨウリョウ</t>
    </rPh>
    <rPh sb="10" eb="12">
      <t>サクゲン</t>
    </rPh>
    <phoneticPr fontId="21"/>
  </si>
  <si>
    <t>材料使用量の削減</t>
    <rPh sb="0" eb="2">
      <t>ザイリョウ</t>
    </rPh>
    <rPh sb="2" eb="4">
      <t>シヨウ</t>
    </rPh>
    <rPh sb="4" eb="5">
      <t>リョウ</t>
    </rPh>
    <rPh sb="6" eb="8">
      <t>サクゲン</t>
    </rPh>
    <phoneticPr fontId="21"/>
  </si>
  <si>
    <t>既存建築躯体等の継続使用</t>
    <rPh sb="6" eb="7">
      <t>トウ</t>
    </rPh>
    <rPh sb="8" eb="10">
      <t>ケイゾク</t>
    </rPh>
    <rPh sb="10" eb="12">
      <t>シヨウ</t>
    </rPh>
    <phoneticPr fontId="21"/>
  </si>
  <si>
    <t>躯体材料におけるリサイクル材の使用</t>
    <rPh sb="0" eb="2">
      <t>クタイ</t>
    </rPh>
    <rPh sb="2" eb="4">
      <t>ザイリョウ</t>
    </rPh>
    <rPh sb="13" eb="14">
      <t>ザイ</t>
    </rPh>
    <rPh sb="15" eb="17">
      <t>シヨウ</t>
    </rPh>
    <phoneticPr fontId="21"/>
  </si>
  <si>
    <t>持続可能な森林から産出された木材</t>
  </si>
  <si>
    <t>部材の再利用可能性向上への取組み</t>
    <rPh sb="9" eb="11">
      <t>コウジョウ</t>
    </rPh>
    <rPh sb="13" eb="15">
      <t>トリク</t>
    </rPh>
    <phoneticPr fontId="21"/>
  </si>
  <si>
    <t>汚染物質含有材料の使用回避</t>
    <rPh sb="0" eb="2">
      <t>オセン</t>
    </rPh>
    <rPh sb="2" eb="4">
      <t>ブッシツ</t>
    </rPh>
    <rPh sb="4" eb="6">
      <t>ガンユウ</t>
    </rPh>
    <rPh sb="6" eb="8">
      <t>ザイリョウ</t>
    </rPh>
    <rPh sb="9" eb="11">
      <t>シヨウ</t>
    </rPh>
    <rPh sb="11" eb="13">
      <t>カイヒ</t>
    </rPh>
    <phoneticPr fontId="21"/>
  </si>
  <si>
    <t>有害物質を含まない材料の使用</t>
    <rPh sb="0" eb="2">
      <t>ユウガイ</t>
    </rPh>
    <rPh sb="2" eb="4">
      <t>ブッシツ</t>
    </rPh>
    <rPh sb="5" eb="6">
      <t>フク</t>
    </rPh>
    <rPh sb="12" eb="14">
      <t>シヨウ</t>
    </rPh>
    <phoneticPr fontId="21"/>
  </si>
  <si>
    <t>フロン・ハロンの回避</t>
    <rPh sb="8" eb="10">
      <t>カイヒ</t>
    </rPh>
    <phoneticPr fontId="21"/>
  </si>
  <si>
    <t>地域区分Ⅱ</t>
  </si>
  <si>
    <t>小中（北海道）</t>
    <rPh sb="0" eb="1">
      <t>ショウ</t>
    </rPh>
    <rPh sb="1" eb="2">
      <t>チュウ</t>
    </rPh>
    <rPh sb="3" eb="6">
      <t>ホッカイドウ</t>
    </rPh>
    <phoneticPr fontId="21"/>
  </si>
  <si>
    <t>小中（その他）</t>
    <rPh sb="0" eb="2">
      <t>ショウチュウ</t>
    </rPh>
    <rPh sb="5" eb="6">
      <t>ホカ</t>
    </rPh>
    <phoneticPr fontId="21"/>
  </si>
  <si>
    <t>ratio</t>
    <phoneticPr fontId="21"/>
  </si>
  <si>
    <t>2.3.2</t>
    <phoneticPr fontId="21"/>
  </si>
  <si>
    <t>2.3.3</t>
    <phoneticPr fontId="21"/>
  </si>
  <si>
    <t xml:space="preserve"> Q2 2.3</t>
    <phoneticPr fontId="21"/>
  </si>
  <si>
    <t>2.3.3</t>
    <phoneticPr fontId="21"/>
  </si>
  <si>
    <t>2.4.1</t>
    <phoneticPr fontId="21"/>
  </si>
  <si>
    <t>3.1.1</t>
    <phoneticPr fontId="21"/>
  </si>
  <si>
    <t>3.1.2</t>
    <phoneticPr fontId="21"/>
  </si>
  <si>
    <t>3.3.1</t>
    <phoneticPr fontId="21"/>
  </si>
  <si>
    <t>3.3.2</t>
    <phoneticPr fontId="21"/>
  </si>
  <si>
    <t>3.3.3</t>
    <phoneticPr fontId="21"/>
  </si>
  <si>
    <t>3.3.4</t>
    <phoneticPr fontId="21"/>
  </si>
  <si>
    <t>3.3.5</t>
    <phoneticPr fontId="21"/>
  </si>
  <si>
    <t>3.3.6</t>
    <phoneticPr fontId="21"/>
  </si>
  <si>
    <t>Q3</t>
    <phoneticPr fontId="21"/>
  </si>
  <si>
    <t>室外環境（敷地内）</t>
    <phoneticPr fontId="21"/>
  </si>
  <si>
    <t>まちなみ・景観への配慮</t>
    <phoneticPr fontId="21"/>
  </si>
  <si>
    <t>地域性・アメニティへの配慮</t>
    <phoneticPr fontId="21"/>
  </si>
  <si>
    <t>3.1</t>
    <phoneticPr fontId="21"/>
  </si>
  <si>
    <t>地域性への配慮、快適性の向上</t>
    <phoneticPr fontId="21"/>
  </si>
  <si>
    <t>3.2</t>
    <phoneticPr fontId="21"/>
  </si>
  <si>
    <t>敷地内温熱環境の向上</t>
    <phoneticPr fontId="21"/>
  </si>
  <si>
    <t>LR</t>
    <phoneticPr fontId="34" type="noConversion"/>
  </si>
  <si>
    <t>LR</t>
    <phoneticPr fontId="34" type="noConversion"/>
  </si>
  <si>
    <t>LR1</t>
    <phoneticPr fontId="34" type="noConversion"/>
  </si>
  <si>
    <t>LR</t>
    <phoneticPr fontId="21"/>
  </si>
  <si>
    <t>エネルギー</t>
    <phoneticPr fontId="21"/>
  </si>
  <si>
    <t>2.1</t>
    <phoneticPr fontId="21"/>
  </si>
  <si>
    <t>2.2</t>
    <phoneticPr fontId="21"/>
  </si>
  <si>
    <t>3a</t>
    <phoneticPr fontId="21"/>
  </si>
  <si>
    <t>LR1 3</t>
    <phoneticPr fontId="21"/>
  </si>
  <si>
    <t>LR1 3b</t>
    <phoneticPr fontId="21"/>
  </si>
  <si>
    <t>LR</t>
    <phoneticPr fontId="21"/>
  </si>
  <si>
    <t>地域区分Ⅰ</t>
    <phoneticPr fontId="21"/>
  </si>
  <si>
    <t xml:space="preserve"> 飲食店、食堂、喫茶店 など</t>
    <rPh sb="1" eb="3">
      <t>インショク</t>
    </rPh>
    <rPh sb="3" eb="4">
      <t>テン</t>
    </rPh>
    <rPh sb="5" eb="7">
      <t>ショクドウ</t>
    </rPh>
    <rPh sb="8" eb="11">
      <t>キッサテン</t>
    </rPh>
    <phoneticPr fontId="21"/>
  </si>
  <si>
    <t xml:space="preserve"> 公会堂、集会場、ボーリング場、体育館、劇場、映画館、展示施設 など</t>
    <rPh sb="1" eb="4">
      <t>コウカイドウ</t>
    </rPh>
    <rPh sb="5" eb="8">
      <t>シュウカイジョウ</t>
    </rPh>
    <rPh sb="14" eb="15">
      <t>ジョウ</t>
    </rPh>
    <rPh sb="16" eb="19">
      <t>タイイクカン</t>
    </rPh>
    <rPh sb="20" eb="22">
      <t>ゲキジョウ</t>
    </rPh>
    <rPh sb="23" eb="26">
      <t>エイガカン</t>
    </rPh>
    <rPh sb="27" eb="29">
      <t>テンジ</t>
    </rPh>
    <rPh sb="29" eb="31">
      <t>シセツ</t>
    </rPh>
    <phoneticPr fontId="21"/>
  </si>
  <si>
    <t xml:space="preserve"> 工場、車庫、倉庫、観覧場、卸売市場 、電算室など</t>
    <rPh sb="1" eb="3">
      <t>コウジョウ</t>
    </rPh>
    <rPh sb="4" eb="6">
      <t>シャコ</t>
    </rPh>
    <rPh sb="7" eb="9">
      <t>ソウコ</t>
    </rPh>
    <rPh sb="10" eb="12">
      <t>カンラン</t>
    </rPh>
    <rPh sb="12" eb="13">
      <t>バ</t>
    </rPh>
    <rPh sb="14" eb="16">
      <t>オロシウリ</t>
    </rPh>
    <rPh sb="16" eb="18">
      <t>シジョウ</t>
    </rPh>
    <rPh sb="20" eb="23">
      <t>デンサンシツ</t>
    </rPh>
    <phoneticPr fontId="21"/>
  </si>
  <si>
    <t xml:space="preserve"> 病院、老人ホーム、身体障害者福祉ホームなど</t>
    <rPh sb="1" eb="3">
      <t>ビョウイン</t>
    </rPh>
    <rPh sb="4" eb="6">
      <t>ロウジン</t>
    </rPh>
    <rPh sb="10" eb="12">
      <t>シンタイ</t>
    </rPh>
    <rPh sb="12" eb="15">
      <t>ショウガイシャ</t>
    </rPh>
    <rPh sb="15" eb="17">
      <t>フクシ</t>
    </rPh>
    <phoneticPr fontId="21"/>
  </si>
  <si>
    <t xml:space="preserve"> ホテル、旅館など</t>
    <rPh sb="5" eb="7">
      <t>リョカン</t>
    </rPh>
    <phoneticPr fontId="21"/>
  </si>
  <si>
    <t>2.6</t>
    <phoneticPr fontId="21"/>
  </si>
  <si>
    <t>3.1</t>
    <phoneticPr fontId="21"/>
  </si>
  <si>
    <t>3.1</t>
    <phoneticPr fontId="21"/>
  </si>
  <si>
    <t>3.2</t>
    <phoneticPr fontId="21"/>
  </si>
  <si>
    <t>3.2.1</t>
    <phoneticPr fontId="21"/>
  </si>
  <si>
    <t>消火剤</t>
    <phoneticPr fontId="21"/>
  </si>
  <si>
    <t>3.2.2</t>
    <phoneticPr fontId="21"/>
  </si>
  <si>
    <t>発泡剤（断熱材等）</t>
    <phoneticPr fontId="21"/>
  </si>
  <si>
    <t>集合住宅の評価</t>
    <rPh sb="0" eb="2">
      <t>シュウゴウ</t>
    </rPh>
    <rPh sb="2" eb="4">
      <t>ジュウタク</t>
    </rPh>
    <rPh sb="5" eb="7">
      <t>ヒョウカ</t>
    </rPh>
    <phoneticPr fontId="21"/>
  </si>
  <si>
    <t>LR2</t>
  </si>
  <si>
    <t>LR3</t>
  </si>
  <si>
    <t>住まい方の提示</t>
    <rPh sb="5" eb="7">
      <t>テイジ</t>
    </rPh>
    <phoneticPr fontId="3"/>
  </si>
  <si>
    <t>エネルギーの管理と制御</t>
  </si>
  <si>
    <t>4.1.1</t>
    <phoneticPr fontId="21"/>
  </si>
  <si>
    <t>4.1.2</t>
    <phoneticPr fontId="21"/>
  </si>
  <si>
    <t>4.2.1</t>
    <phoneticPr fontId="21"/>
  </si>
  <si>
    <t>4.2.2</t>
    <phoneticPr fontId="21"/>
  </si>
  <si>
    <t>LR1 4.1</t>
    <phoneticPr fontId="21"/>
  </si>
  <si>
    <t>LR1 4.1</t>
    <phoneticPr fontId="21"/>
  </si>
  <si>
    <t>LR1 4.2</t>
    <phoneticPr fontId="21"/>
  </si>
  <si>
    <t>住宅以外の評価</t>
    <rPh sb="0" eb="2">
      <t>じゅうたく</t>
    </rPh>
    <rPh sb="2" eb="4">
      <t>いがい</t>
    </rPh>
    <rPh sb="5" eb="7">
      <t>ひょうか</t>
    </rPh>
    <phoneticPr fontId="34" type="noConversion"/>
  </si>
  <si>
    <t>住宅の評価</t>
    <rPh sb="0" eb="2">
      <t>じゅうたく</t>
    </rPh>
    <rPh sb="3" eb="5">
      <t>ひょうか</t>
    </rPh>
    <phoneticPr fontId="34" type="noConversion"/>
  </si>
  <si>
    <t>躯体材料以外におけるリサイクル材の使用</t>
  </si>
  <si>
    <t>3.2.3</t>
    <phoneticPr fontId="21"/>
  </si>
  <si>
    <t>LR3</t>
    <phoneticPr fontId="34" type="noConversion"/>
  </si>
  <si>
    <t>LR</t>
    <phoneticPr fontId="21"/>
  </si>
  <si>
    <t>敷地外環境</t>
    <phoneticPr fontId="21"/>
  </si>
  <si>
    <t>2.1</t>
    <phoneticPr fontId="21"/>
  </si>
  <si>
    <t>2.1</t>
    <phoneticPr fontId="21"/>
  </si>
  <si>
    <t>2.2</t>
    <phoneticPr fontId="21"/>
  </si>
  <si>
    <t>2.3</t>
    <phoneticPr fontId="21"/>
  </si>
  <si>
    <t>2.3</t>
    <phoneticPr fontId="21"/>
  </si>
  <si>
    <t>2.3.1</t>
    <phoneticPr fontId="21"/>
  </si>
  <si>
    <t>2.3.2</t>
    <phoneticPr fontId="21"/>
  </si>
  <si>
    <t>2.3.3</t>
    <phoneticPr fontId="21"/>
  </si>
  <si>
    <t>2.3.3</t>
    <phoneticPr fontId="21"/>
  </si>
  <si>
    <t>2.3.4</t>
    <phoneticPr fontId="21"/>
  </si>
  <si>
    <t>2.3.4</t>
    <phoneticPr fontId="21"/>
  </si>
  <si>
    <t>3.1</t>
    <phoneticPr fontId="21"/>
  </si>
  <si>
    <t>3.1</t>
    <phoneticPr fontId="21"/>
  </si>
  <si>
    <t>3.1.1</t>
    <phoneticPr fontId="21"/>
  </si>
  <si>
    <t>3.1.1</t>
    <phoneticPr fontId="21"/>
  </si>
  <si>
    <t>3.1.2</t>
    <phoneticPr fontId="21"/>
  </si>
  <si>
    <t>3.1.3</t>
    <phoneticPr fontId="21"/>
  </si>
  <si>
    <t>3.2</t>
    <phoneticPr fontId="21"/>
  </si>
  <si>
    <t>風害、日照阻害の抑制</t>
    <phoneticPr fontId="34" type="noConversion"/>
  </si>
  <si>
    <t>3.2.1</t>
    <phoneticPr fontId="21"/>
  </si>
  <si>
    <t>風害の抑制</t>
    <phoneticPr fontId="34" type="noConversion"/>
  </si>
  <si>
    <t>3.2.2</t>
    <phoneticPr fontId="21"/>
  </si>
  <si>
    <t>LR3 3.2</t>
    <phoneticPr fontId="21"/>
  </si>
  <si>
    <t>3.2.3</t>
    <phoneticPr fontId="21"/>
  </si>
  <si>
    <t>3.3</t>
    <phoneticPr fontId="21"/>
  </si>
  <si>
    <t>3.3.1</t>
    <phoneticPr fontId="21"/>
  </si>
  <si>
    <t>屋外照明及び屋内照明のうち外に漏れる光への対策</t>
    <phoneticPr fontId="34" type="noConversion"/>
  </si>
  <si>
    <t xml:space="preserve"> 小学校、中学校、高等学校、大学、高等専門学校、専修学校、各種学校 など</t>
    <rPh sb="1" eb="4">
      <t>ショウガッコウ</t>
    </rPh>
    <rPh sb="5" eb="8">
      <t>チュウガッコウ</t>
    </rPh>
    <rPh sb="9" eb="11">
      <t>コウトウ</t>
    </rPh>
    <rPh sb="11" eb="13">
      <t>ガッコウ</t>
    </rPh>
    <rPh sb="14" eb="16">
      <t>ダイガク</t>
    </rPh>
    <rPh sb="17" eb="19">
      <t>コウトウ</t>
    </rPh>
    <rPh sb="19" eb="21">
      <t>センモン</t>
    </rPh>
    <rPh sb="21" eb="23">
      <t>ガッコウ</t>
    </rPh>
    <rPh sb="24" eb="26">
      <t>センシュウ</t>
    </rPh>
    <rPh sb="26" eb="28">
      <t>ガッコウ</t>
    </rPh>
    <rPh sb="29" eb="31">
      <t>カクシュ</t>
    </rPh>
    <rPh sb="31" eb="33">
      <t>ガッコウ</t>
    </rPh>
    <phoneticPr fontId="21"/>
  </si>
  <si>
    <t>LR1</t>
  </si>
  <si>
    <t>■病院の延床面積のうち、病室部分の床面積の比率</t>
    <rPh sb="1" eb="3">
      <t>ビョウイン</t>
    </rPh>
    <rPh sb="4" eb="5">
      <t>ノ</t>
    </rPh>
    <rPh sb="5" eb="8">
      <t>ユカメンセキ</t>
    </rPh>
    <rPh sb="12" eb="14">
      <t>ビョウシツ</t>
    </rPh>
    <rPh sb="14" eb="16">
      <t>ブブン</t>
    </rPh>
    <rPh sb="17" eb="20">
      <t>ユカメンセキ</t>
    </rPh>
    <rPh sb="21" eb="23">
      <t>ヒリツ</t>
    </rPh>
    <phoneticPr fontId="21"/>
  </si>
  <si>
    <t>■ホテルの延床面積のうち、宿泊部分の床面積の比率</t>
    <rPh sb="5" eb="6">
      <t>ノ</t>
    </rPh>
    <rPh sb="6" eb="9">
      <t>ユカメンセキ</t>
    </rPh>
    <rPh sb="13" eb="15">
      <t>シュクハク</t>
    </rPh>
    <rPh sb="15" eb="17">
      <t>ブブン</t>
    </rPh>
    <rPh sb="18" eb="21">
      <t>ユカメンセキ</t>
    </rPh>
    <rPh sb="22" eb="24">
      <t>ヒリツ</t>
    </rPh>
    <phoneticPr fontId="21"/>
  </si>
  <si>
    <t>事務所</t>
    <rPh sb="0" eb="2">
      <t>ジム</t>
    </rPh>
    <rPh sb="2" eb="3">
      <t>ショ</t>
    </rPh>
    <phoneticPr fontId="21"/>
  </si>
  <si>
    <t>平均気流速度</t>
    <rPh sb="0" eb="2">
      <t>ヘイキン</t>
    </rPh>
    <rPh sb="2" eb="4">
      <t>キリュウ</t>
    </rPh>
    <rPh sb="4" eb="6">
      <t>ソクド</t>
    </rPh>
    <phoneticPr fontId="21"/>
  </si>
  <si>
    <t>光・視環境</t>
    <rPh sb="0" eb="1">
      <t>ﾋｶﾘ</t>
    </rPh>
    <rPh sb="2" eb="3">
      <t>ｼ</t>
    </rPh>
    <rPh sb="3" eb="5">
      <t>ｶﾝｷｮｳ</t>
    </rPh>
    <phoneticPr fontId="34" type="noConversion"/>
  </si>
  <si>
    <t>昼光利用</t>
    <rPh sb="0" eb="1">
      <t>ﾋﾙ</t>
    </rPh>
    <rPh sb="1" eb="2">
      <t>ﾋｶﾘ</t>
    </rPh>
    <rPh sb="2" eb="4">
      <t>ﾘﾖｳ</t>
    </rPh>
    <phoneticPr fontId="34" type="noConversion"/>
  </si>
  <si>
    <t>昼光率</t>
    <rPh sb="0" eb="1">
      <t>ヒル</t>
    </rPh>
    <rPh sb="1" eb="2">
      <t>ヒカリ</t>
    </rPh>
    <rPh sb="2" eb="3">
      <t>リツ</t>
    </rPh>
    <phoneticPr fontId="21"/>
  </si>
  <si>
    <t>方位別開口</t>
    <rPh sb="0" eb="2">
      <t>ホウイ</t>
    </rPh>
    <rPh sb="2" eb="3">
      <t>ベツ</t>
    </rPh>
    <rPh sb="3" eb="5">
      <t>カイコウ</t>
    </rPh>
    <phoneticPr fontId="21"/>
  </si>
  <si>
    <t>昼光利用設備</t>
    <rPh sb="0" eb="1">
      <t>ヒル</t>
    </rPh>
    <rPh sb="1" eb="2">
      <t>ヒカリ</t>
    </rPh>
    <rPh sb="2" eb="4">
      <t>リヨウ</t>
    </rPh>
    <rPh sb="4" eb="6">
      <t>セツビ</t>
    </rPh>
    <phoneticPr fontId="21"/>
  </si>
  <si>
    <t>グレア対策</t>
    <rPh sb="3" eb="5">
      <t>ﾀｲｻｸ</t>
    </rPh>
    <phoneticPr fontId="34" type="noConversion"/>
  </si>
  <si>
    <t>照明器具のグレア</t>
    <rPh sb="0" eb="2">
      <t>ショウメイ</t>
    </rPh>
    <rPh sb="2" eb="4">
      <t>キグ</t>
    </rPh>
    <phoneticPr fontId="21"/>
  </si>
  <si>
    <t>昼光制御</t>
    <rPh sb="0" eb="1">
      <t>ヒル</t>
    </rPh>
    <rPh sb="1" eb="2">
      <t>ヒカリ</t>
    </rPh>
    <rPh sb="2" eb="4">
      <t>セイギョ</t>
    </rPh>
    <phoneticPr fontId="21"/>
  </si>
  <si>
    <t>配慮項目</t>
    <phoneticPr fontId="21"/>
  </si>
  <si>
    <t>Ｑ　建築物の環境品質</t>
    <phoneticPr fontId="21"/>
  </si>
  <si>
    <t>Q1</t>
    <phoneticPr fontId="34" type="noConversion"/>
  </si>
  <si>
    <t>温度・湿度制御</t>
    <phoneticPr fontId="21"/>
  </si>
  <si>
    <t>Q2</t>
    <phoneticPr fontId="34" type="noConversion"/>
  </si>
  <si>
    <t>サービス性能</t>
    <phoneticPr fontId="21"/>
  </si>
  <si>
    <t>リフレッシュスペース</t>
    <phoneticPr fontId="21"/>
  </si>
  <si>
    <t>空調配管の更新性</t>
    <phoneticPr fontId="21"/>
  </si>
  <si>
    <t>Q3</t>
    <phoneticPr fontId="34" type="noConversion"/>
  </si>
  <si>
    <t>3b</t>
    <phoneticPr fontId="21"/>
  </si>
  <si>
    <t>モニタリング</t>
    <phoneticPr fontId="34" type="noConversion"/>
  </si>
  <si>
    <t>LR2</t>
    <phoneticPr fontId="34" type="noConversion"/>
  </si>
  <si>
    <t>資源・マテリアル</t>
    <phoneticPr fontId="21"/>
  </si>
  <si>
    <t>LR3</t>
    <phoneticPr fontId="34" type="noConversion"/>
  </si>
  <si>
    <t>敷地外環境</t>
    <phoneticPr fontId="21"/>
  </si>
  <si>
    <t>温熱環境悪化の改善</t>
    <phoneticPr fontId="21"/>
  </si>
  <si>
    <t>雨水排水負荷低減</t>
    <phoneticPr fontId="34" type="noConversion"/>
  </si>
  <si>
    <t>汚水処理負荷抑制</t>
    <phoneticPr fontId="34" type="noConversion"/>
  </si>
  <si>
    <t>振動</t>
    <phoneticPr fontId="34" type="noConversion"/>
  </si>
  <si>
    <t>悪臭</t>
    <phoneticPr fontId="34" type="noConversion"/>
  </si>
  <si>
    <t>風害の抑制</t>
    <phoneticPr fontId="34" type="noConversion"/>
  </si>
  <si>
    <t>日照阻害の抑制</t>
    <phoneticPr fontId="34" type="noConversion"/>
  </si>
  <si>
    <t>デパート・スーパー</t>
  </si>
  <si>
    <t>集会所</t>
    <rPh sb="0" eb="2">
      <t>シュウカイ</t>
    </rPh>
    <rPh sb="2" eb="3">
      <t>ジョ</t>
    </rPh>
    <phoneticPr fontId="21"/>
  </si>
  <si>
    <t>3）結果出力</t>
    <rPh sb="2" eb="4">
      <t>ケッカ</t>
    </rPh>
    <rPh sb="4" eb="6">
      <t>シュツリョク</t>
    </rPh>
    <phoneticPr fontId="21"/>
  </si>
  <si>
    <t>スコアシート</t>
    <phoneticPr fontId="21"/>
  </si>
  <si>
    <t>●スコア</t>
    <phoneticPr fontId="21"/>
  </si>
  <si>
    <t>評価結果表示シート</t>
    <rPh sb="0" eb="2">
      <t>ヒョウカ</t>
    </rPh>
    <rPh sb="2" eb="4">
      <t>ケッカ</t>
    </rPh>
    <rPh sb="4" eb="6">
      <t>ヒョウジ</t>
    </rPh>
    <phoneticPr fontId="21"/>
  </si>
  <si>
    <t>●結果　</t>
    <rPh sb="1" eb="3">
      <t>ケッカ</t>
    </rPh>
    <phoneticPr fontId="21"/>
  </si>
  <si>
    <r>
      <t>●</t>
    </r>
    <r>
      <rPr>
        <sz val="10"/>
        <color indexed="18"/>
        <rFont val="Arial"/>
        <family val="2"/>
      </rPr>
      <t>LCCO2</t>
    </r>
    <r>
      <rPr>
        <sz val="10"/>
        <color indexed="18"/>
        <rFont val="ＭＳ Ｐゴシック"/>
        <family val="3"/>
        <charset val="128"/>
      </rPr>
      <t>計算</t>
    </r>
    <rPh sb="6" eb="8">
      <t>ケイサン</t>
    </rPh>
    <phoneticPr fontId="21"/>
  </si>
  <si>
    <t>LCCO2算定条件シート</t>
    <rPh sb="5" eb="7">
      <t>サンテイ</t>
    </rPh>
    <rPh sb="7" eb="9">
      <t>ジョウケン</t>
    </rPh>
    <phoneticPr fontId="21"/>
  </si>
  <si>
    <t>耐用性・信頼性</t>
    <rPh sb="4" eb="6">
      <t>シンライ</t>
    </rPh>
    <rPh sb="6" eb="7">
      <t>セイ</t>
    </rPh>
    <phoneticPr fontId="1"/>
  </si>
  <si>
    <t>耐震･免震</t>
    <rPh sb="0" eb="2">
      <t>タイシン</t>
    </rPh>
    <rPh sb="3" eb="4">
      <t>メン</t>
    </rPh>
    <rPh sb="4" eb="5">
      <t>フル</t>
    </rPh>
    <phoneticPr fontId="1"/>
  </si>
  <si>
    <t>免震・制振性能</t>
    <rPh sb="5" eb="7">
      <t>セイノウ</t>
    </rPh>
    <phoneticPr fontId="1"/>
  </si>
  <si>
    <t>部品・部材の耐用年数</t>
    <rPh sb="0" eb="2">
      <t>ブヒン</t>
    </rPh>
    <rPh sb="3" eb="4">
      <t>ブ</t>
    </rPh>
    <rPh sb="4" eb="5">
      <t>ザイ</t>
    </rPh>
    <rPh sb="6" eb="8">
      <t>タイヨウ</t>
    </rPh>
    <rPh sb="8" eb="10">
      <t>ネンスウ</t>
    </rPh>
    <phoneticPr fontId="1"/>
  </si>
  <si>
    <t>躯体材料の耐用年数</t>
    <rPh sb="0" eb="2">
      <t>クタイ</t>
    </rPh>
    <rPh sb="2" eb="4">
      <t>ザイリョウ</t>
    </rPh>
    <rPh sb="5" eb="7">
      <t>タイヨウ</t>
    </rPh>
    <rPh sb="7" eb="9">
      <t>ネンスウ</t>
    </rPh>
    <phoneticPr fontId="1"/>
  </si>
  <si>
    <t>空調換気ダクトの更新必要間隔</t>
    <rPh sb="0" eb="2">
      <t>クウチョウ</t>
    </rPh>
    <rPh sb="2" eb="4">
      <t>カンキ</t>
    </rPh>
    <phoneticPr fontId="1"/>
  </si>
  <si>
    <t>空調・給排水配管の更新必要間隔</t>
    <rPh sb="0" eb="2">
      <t>クウチョウ</t>
    </rPh>
    <rPh sb="3" eb="4">
      <t>キュウ</t>
    </rPh>
    <rPh sb="4" eb="6">
      <t>ハイスイ</t>
    </rPh>
    <rPh sb="6" eb="8">
      <t>ハイカン</t>
    </rPh>
    <phoneticPr fontId="1"/>
  </si>
  <si>
    <t>適切な更新</t>
    <rPh sb="0" eb="2">
      <t>テキセツ</t>
    </rPh>
    <rPh sb="3" eb="5">
      <t>コウシン</t>
    </rPh>
    <phoneticPr fontId="1"/>
  </si>
  <si>
    <t>屋上（屋根）・外壁仕上げ材の更新</t>
    <rPh sb="0" eb="2">
      <t>オクジョウ</t>
    </rPh>
    <rPh sb="3" eb="5">
      <t>ヤネ</t>
    </rPh>
    <rPh sb="7" eb="9">
      <t>ガイヘキ</t>
    </rPh>
    <rPh sb="9" eb="11">
      <t>シア</t>
    </rPh>
    <rPh sb="12" eb="13">
      <t>ザイ</t>
    </rPh>
    <rPh sb="14" eb="16">
      <t>コウシン</t>
    </rPh>
    <phoneticPr fontId="1"/>
  </si>
  <si>
    <t>配管・配線材の更新</t>
    <rPh sb="0" eb="2">
      <t>ハイカン</t>
    </rPh>
    <rPh sb="3" eb="5">
      <t>ハイセン</t>
    </rPh>
    <rPh sb="5" eb="6">
      <t>ザイ</t>
    </rPh>
    <rPh sb="7" eb="9">
      <t>コウシン</t>
    </rPh>
    <phoneticPr fontId="1"/>
  </si>
  <si>
    <t>主要設備機器の更新</t>
    <rPh sb="0" eb="2">
      <t>シュヨウ</t>
    </rPh>
    <rPh sb="2" eb="4">
      <t>セツビ</t>
    </rPh>
    <rPh sb="4" eb="6">
      <t>キキ</t>
    </rPh>
    <rPh sb="7" eb="9">
      <t>コウシン</t>
    </rPh>
    <phoneticPr fontId="1"/>
  </si>
  <si>
    <t>信頼性</t>
    <rPh sb="0" eb="3">
      <t>シンライセイ</t>
    </rPh>
    <phoneticPr fontId="1"/>
  </si>
  <si>
    <t>バックアップスペースの確保</t>
    <rPh sb="11" eb="13">
      <t>カクホ</t>
    </rPh>
    <phoneticPr fontId="1"/>
  </si>
  <si>
    <t xml:space="preserve"> 非住宅　小計</t>
    <rPh sb="1" eb="2">
      <t>ヒ</t>
    </rPh>
    <rPh sb="2" eb="4">
      <t>ジュウタク</t>
    </rPh>
    <rPh sb="5" eb="7">
      <t>ショウケイ</t>
    </rPh>
    <phoneticPr fontId="21"/>
  </si>
  <si>
    <t xml:space="preserve"> Q2 1.3</t>
  </si>
  <si>
    <t>総合的な取組み</t>
    <rPh sb="0" eb="3">
      <t>ソウゴウテキ</t>
    </rPh>
    <rPh sb="4" eb="5">
      <t>ト</t>
    </rPh>
    <rPh sb="5" eb="6">
      <t>ク</t>
    </rPh>
    <phoneticPr fontId="21"/>
  </si>
  <si>
    <t>維持管理に配慮した設計</t>
    <rPh sb="0" eb="2">
      <t>イジ</t>
    </rPh>
    <rPh sb="2" eb="4">
      <t>カンリ</t>
    </rPh>
    <rPh sb="5" eb="7">
      <t>ハイリョ</t>
    </rPh>
    <rPh sb="9" eb="11">
      <t>セッケイ</t>
    </rPh>
    <phoneticPr fontId="21"/>
  </si>
  <si>
    <t>1.3.2</t>
  </si>
  <si>
    <t>清掃管理業務</t>
    <rPh sb="0" eb="2">
      <t>セイソウ</t>
    </rPh>
    <rPh sb="2" eb="4">
      <t>カンリ</t>
    </rPh>
    <rPh sb="4" eb="6">
      <t>ギョウム</t>
    </rPh>
    <phoneticPr fontId="21"/>
  </si>
  <si>
    <t>維持管理用機能の確保</t>
    <rPh sb="0" eb="2">
      <t>イジ</t>
    </rPh>
    <rPh sb="2" eb="5">
      <t>カンリヨウ</t>
    </rPh>
    <rPh sb="5" eb="7">
      <t>キノウ</t>
    </rPh>
    <rPh sb="8" eb="10">
      <t>カクホ</t>
    </rPh>
    <phoneticPr fontId="21"/>
  </si>
  <si>
    <t>1.3.3</t>
  </si>
  <si>
    <t>耐用性・信頼性</t>
    <rPh sb="4" eb="6">
      <t>シンライ</t>
    </rPh>
    <rPh sb="6" eb="7">
      <t>セイ</t>
    </rPh>
    <phoneticPr fontId="21"/>
  </si>
  <si>
    <t xml:space="preserve"> Q2 2</t>
  </si>
  <si>
    <t xml:space="preserve"> Q2 2.1</t>
  </si>
  <si>
    <t>耐震性</t>
  </si>
  <si>
    <t>免震・制振性能</t>
    <rPh sb="5" eb="7">
      <t>セイノウ</t>
    </rPh>
    <phoneticPr fontId="21"/>
  </si>
  <si>
    <t xml:space="preserve"> Q2 2.2</t>
  </si>
  <si>
    <t>外壁仕上げ材の補修必要間隔</t>
  </si>
  <si>
    <t>主要内装仕上げ材の更新必要間隔</t>
  </si>
  <si>
    <t>空調換気ダクトの更新必要間隔</t>
    <rPh sb="0" eb="2">
      <t>クウチョウ</t>
    </rPh>
    <rPh sb="2" eb="4">
      <t>カンキ</t>
    </rPh>
    <phoneticPr fontId="21"/>
  </si>
  <si>
    <t>空調・給排水配管の更新必要間隔</t>
    <rPh sb="0" eb="2">
      <t>クウチョウ</t>
    </rPh>
    <rPh sb="3" eb="4">
      <t>キュウ</t>
    </rPh>
    <rPh sb="4" eb="6">
      <t>ハイスイ</t>
    </rPh>
    <rPh sb="6" eb="8">
      <t>ハイカン</t>
    </rPh>
    <phoneticPr fontId="21"/>
  </si>
  <si>
    <t>主要設備機器の更新必要間隔</t>
  </si>
  <si>
    <t xml:space="preserve"> Q2 2.3</t>
  </si>
  <si>
    <t>主要設備機器の更新</t>
    <rPh sb="0" eb="2">
      <t>シュヨウ</t>
    </rPh>
    <rPh sb="2" eb="4">
      <t>セツビ</t>
    </rPh>
    <rPh sb="4" eb="6">
      <t>キキ</t>
    </rPh>
    <rPh sb="7" eb="9">
      <t>コウシン</t>
    </rPh>
    <phoneticPr fontId="21"/>
  </si>
  <si>
    <t xml:space="preserve"> Q2 2.4</t>
  </si>
  <si>
    <t>空調・換気設備</t>
  </si>
  <si>
    <t>2.4.2</t>
  </si>
  <si>
    <t>給排水・衛生設備</t>
  </si>
  <si>
    <t>2.4.3</t>
  </si>
  <si>
    <t>電気設備</t>
  </si>
  <si>
    <t>2.4.4</t>
  </si>
  <si>
    <t>機械・配管支持方法</t>
  </si>
  <si>
    <t>2.4.5</t>
  </si>
  <si>
    <t>通信・情報設備</t>
  </si>
  <si>
    <t>集合住宅</t>
    <rPh sb="0" eb="2">
      <t>シュウゴウ</t>
    </rPh>
    <rPh sb="2" eb="4">
      <t>ジュウタク</t>
    </rPh>
    <phoneticPr fontId="21"/>
  </si>
  <si>
    <t>地域区分Ⅲ</t>
  </si>
  <si>
    <t>1）概要入力</t>
    <rPh sb="2" eb="4">
      <t>ガイヨウ</t>
    </rPh>
    <rPh sb="4" eb="6">
      <t>ニュウリョク</t>
    </rPh>
    <phoneticPr fontId="21"/>
  </si>
  <si>
    <t>地域区分Ⅳ</t>
  </si>
  <si>
    <t>① 建物概要</t>
    <rPh sb="2" eb="4">
      <t>タテモノ</t>
    </rPh>
    <rPh sb="4" eb="6">
      <t>ガイヨウ</t>
    </rPh>
    <phoneticPr fontId="21"/>
  </si>
  <si>
    <t>地域区分Ⅴ</t>
  </si>
  <si>
    <t>地域区分Ⅵ</t>
  </si>
  <si>
    <t>■建物名称</t>
    <rPh sb="1" eb="3">
      <t>ﾀﾃﾓﾉ</t>
    </rPh>
    <rPh sb="3" eb="5">
      <t>ﾒｲｼｮｳ</t>
    </rPh>
    <phoneticPr fontId="34" type="noConversion"/>
  </si>
  <si>
    <t>■建設地・気候区分</t>
    <rPh sb="1" eb="4">
      <t>ｹﾝｾﾂﾁ</t>
    </rPh>
    <rPh sb="5" eb="7">
      <t>ｷｺｳ</t>
    </rPh>
    <rPh sb="7" eb="9">
      <t>ｸﾌﾞﾝ</t>
    </rPh>
    <phoneticPr fontId="34" type="noConversion"/>
  </si>
  <si>
    <t>○○県○○市</t>
    <rPh sb="2" eb="3">
      <t>ケン</t>
    </rPh>
    <rPh sb="5" eb="6">
      <t>シ</t>
    </rPh>
    <phoneticPr fontId="21"/>
  </si>
  <si>
    <t>3.3.1</t>
    <phoneticPr fontId="21"/>
  </si>
  <si>
    <t>照度</t>
    <phoneticPr fontId="21"/>
  </si>
  <si>
    <t>3.3.2</t>
    <phoneticPr fontId="21"/>
  </si>
  <si>
    <t>病院o</t>
    <phoneticPr fontId="21"/>
  </si>
  <si>
    <t>評価点</t>
    <rPh sb="0" eb="3">
      <t>ヒョウカテン</t>
    </rPh>
    <phoneticPr fontId="21"/>
  </si>
  <si>
    <t>室内環境</t>
  </si>
  <si>
    <t>音環境</t>
    <rPh sb="0" eb="1">
      <t>ｵﾄ</t>
    </rPh>
    <rPh sb="1" eb="3">
      <t>ｶﾝｷｮｳ</t>
    </rPh>
    <phoneticPr fontId="34" type="noConversion"/>
  </si>
  <si>
    <t>騒音</t>
  </si>
  <si>
    <t>室内騒音レベル</t>
    <phoneticPr fontId="21"/>
  </si>
  <si>
    <t>設備騒音対策</t>
    <phoneticPr fontId="21"/>
  </si>
  <si>
    <t>遮音</t>
  </si>
  <si>
    <t>■使用評価マニュアル：</t>
    <rPh sb="1" eb="3">
      <t>シヨウ</t>
    </rPh>
    <rPh sb="3" eb="5">
      <t>ヒョウカ</t>
    </rPh>
    <phoneticPr fontId="21"/>
  </si>
  <si>
    <t>項目</t>
    <rPh sb="0" eb="2">
      <t>コウモク</t>
    </rPh>
    <phoneticPr fontId="21"/>
  </si>
  <si>
    <t>広さ・収納性</t>
    <rPh sb="0" eb="1">
      <t>ヒロ</t>
    </rPh>
    <rPh sb="3" eb="5">
      <t>シュウノウ</t>
    </rPh>
    <rPh sb="5" eb="6">
      <t>セイ</t>
    </rPh>
    <phoneticPr fontId="21"/>
  </si>
  <si>
    <t>高度情報通信設備対応</t>
    <rPh sb="0" eb="2">
      <t>コウド</t>
    </rPh>
    <rPh sb="2" eb="4">
      <t>ジョウホウ</t>
    </rPh>
    <rPh sb="4" eb="6">
      <t>ツウシン</t>
    </rPh>
    <rPh sb="6" eb="8">
      <t>セツビ</t>
    </rPh>
    <rPh sb="8" eb="10">
      <t>タイオウ</t>
    </rPh>
    <phoneticPr fontId="21"/>
  </si>
  <si>
    <t>バリアフリー計画</t>
    <rPh sb="6" eb="8">
      <t>ケイカク</t>
    </rPh>
    <phoneticPr fontId="21"/>
  </si>
  <si>
    <t>建物外皮の熱負荷抑制</t>
    <rPh sb="0" eb="2">
      <t>タテモノ</t>
    </rPh>
    <rPh sb="2" eb="4">
      <t>ガイヒ</t>
    </rPh>
    <rPh sb="5" eb="6">
      <t>ネツ</t>
    </rPh>
    <rPh sb="6" eb="8">
      <t>フカ</t>
    </rPh>
    <rPh sb="8" eb="10">
      <t>ヨクセイ</t>
    </rPh>
    <phoneticPr fontId="21"/>
  </si>
  <si>
    <t>悪臭</t>
    <rPh sb="0" eb="2">
      <t>アクシュウ</t>
    </rPh>
    <phoneticPr fontId="21"/>
  </si>
  <si>
    <t>LR3 3.2</t>
  </si>
  <si>
    <t>LR3 3.3</t>
  </si>
  <si>
    <t>光害の抑制</t>
    <rPh sb="0" eb="1">
      <t>ﾋｶﾘ</t>
    </rPh>
    <phoneticPr fontId="34" type="noConversion"/>
  </si>
  <si>
    <t>耐震･免震</t>
    <rPh sb="0" eb="2">
      <t>タイシン</t>
    </rPh>
    <rPh sb="3" eb="4">
      <t>メン</t>
    </rPh>
    <rPh sb="4" eb="5">
      <t>フル</t>
    </rPh>
    <phoneticPr fontId="21"/>
  </si>
  <si>
    <t>耐震性</t>
    <rPh sb="0" eb="3">
      <t>タイシンセイ</t>
    </rPh>
    <phoneticPr fontId="21"/>
  </si>
  <si>
    <t>免震・制振性能</t>
    <rPh sb="0" eb="1">
      <t>メン</t>
    </rPh>
    <rPh sb="1" eb="2">
      <t>シン</t>
    </rPh>
    <rPh sb="3" eb="4">
      <t>セイ</t>
    </rPh>
    <rPh sb="4" eb="5">
      <t>オサム</t>
    </rPh>
    <rPh sb="5" eb="7">
      <t>セイノウ</t>
    </rPh>
    <phoneticPr fontId="21"/>
  </si>
  <si>
    <t>部品・部材の耐用年数</t>
    <rPh sb="0" eb="2">
      <t>ブヒン</t>
    </rPh>
    <rPh sb="3" eb="4">
      <t>ブ</t>
    </rPh>
    <rPh sb="4" eb="5">
      <t>ザイ</t>
    </rPh>
    <rPh sb="6" eb="8">
      <t>タイヨウ</t>
    </rPh>
    <rPh sb="8" eb="10">
      <t>ネンスウ</t>
    </rPh>
    <phoneticPr fontId="21"/>
  </si>
  <si>
    <t>官公庁</t>
  </si>
  <si>
    <t>物販店舗等</t>
    <rPh sb="0" eb="2">
      <t>ブッパン</t>
    </rPh>
    <rPh sb="2" eb="4">
      <t>テンポ</t>
    </rPh>
    <rPh sb="4" eb="5">
      <t>トウ</t>
    </rPh>
    <phoneticPr fontId="21"/>
  </si>
  <si>
    <t>その他物販</t>
  </si>
  <si>
    <t>ホテル・旅館</t>
  </si>
  <si>
    <t>学校等</t>
    <rPh sb="0" eb="2">
      <t>ガッコウ</t>
    </rPh>
    <rPh sb="2" eb="3">
      <t>トウ</t>
    </rPh>
    <phoneticPr fontId="21"/>
  </si>
  <si>
    <t>幼稚園・保育園</t>
  </si>
  <si>
    <t>高校</t>
  </si>
  <si>
    <t>大学・専門学校</t>
  </si>
  <si>
    <t>集会所等</t>
    <rPh sb="0" eb="3">
      <t>シュウカイジョ</t>
    </rPh>
    <rPh sb="3" eb="4">
      <t>トウ</t>
    </rPh>
    <phoneticPr fontId="21"/>
  </si>
  <si>
    <t>劇場・ホール</t>
  </si>
  <si>
    <t>展示施設</t>
  </si>
  <si>
    <t>スポーツ施設</t>
  </si>
  <si>
    <t>専有部</t>
    <rPh sb="0" eb="2">
      <t>センユウ</t>
    </rPh>
    <rPh sb="2" eb="3">
      <t>ブ</t>
    </rPh>
    <phoneticPr fontId="21"/>
  </si>
  <si>
    <t>㎡</t>
  </si>
  <si>
    <t xml:space="preserve">     小・中学校　(北海道)</t>
    <rPh sb="12" eb="15">
      <t>ホッカイドウ</t>
    </rPh>
    <phoneticPr fontId="21"/>
  </si>
  <si>
    <t xml:space="preserve">                     高校</t>
    <phoneticPr fontId="21"/>
  </si>
  <si>
    <t xml:space="preserve">         大学・専門学校</t>
    <phoneticPr fontId="21"/>
  </si>
  <si>
    <t>官公庁</t>
    <phoneticPr fontId="21"/>
  </si>
  <si>
    <t>その他物販</t>
    <phoneticPr fontId="21"/>
  </si>
  <si>
    <t>展示施設</t>
    <phoneticPr fontId="21"/>
  </si>
  <si>
    <t>スポーツ施設</t>
    <phoneticPr fontId="21"/>
  </si>
  <si>
    <t>㎡</t>
    <phoneticPr fontId="21"/>
  </si>
  <si>
    <t>小・中学校 (北海道以外）</t>
    <rPh sb="0" eb="1">
      <t>ショウ</t>
    </rPh>
    <rPh sb="2" eb="5">
      <t>チュウガッコウ</t>
    </rPh>
    <rPh sb="7" eb="10">
      <t>ホッカイドウ</t>
    </rPh>
    <rPh sb="10" eb="12">
      <t>イガイ</t>
    </rPh>
    <phoneticPr fontId="21"/>
  </si>
  <si>
    <t xml:space="preserve">                   共用部</t>
    <rPh sb="19" eb="21">
      <t>キョウヨウ</t>
    </rPh>
    <rPh sb="21" eb="22">
      <t>ブ</t>
    </rPh>
    <phoneticPr fontId="21"/>
  </si>
  <si>
    <t>㎡       幼稚園・保育園</t>
    <phoneticPr fontId="21"/>
  </si>
  <si>
    <t>㎡                  事務所</t>
    <phoneticPr fontId="21"/>
  </si>
  <si>
    <t>㎡   デパート・スーパー</t>
    <phoneticPr fontId="21"/>
  </si>
  <si>
    <t>㎡          劇場・ホール</t>
    <phoneticPr fontId="21"/>
  </si>
  <si>
    <t>㎡                  専用部</t>
    <rPh sb="19" eb="21">
      <t>センヨウ</t>
    </rPh>
    <rPh sb="21" eb="22">
      <t>ブ</t>
    </rPh>
    <phoneticPr fontId="21"/>
  </si>
  <si>
    <t>自然換気性能</t>
    <rPh sb="0" eb="2">
      <t>シゼン</t>
    </rPh>
    <rPh sb="2" eb="4">
      <t>カンキ</t>
    </rPh>
    <rPh sb="4" eb="6">
      <t>セイノウ</t>
    </rPh>
    <phoneticPr fontId="21"/>
  </si>
  <si>
    <t>取り入れ外気への配慮</t>
    <rPh sb="0" eb="1">
      <t>ト</t>
    </rPh>
    <rPh sb="2" eb="3">
      <t>イ</t>
    </rPh>
    <rPh sb="4" eb="6">
      <t>ガイキ</t>
    </rPh>
    <rPh sb="8" eb="10">
      <t>ハイリョ</t>
    </rPh>
    <phoneticPr fontId="21"/>
  </si>
  <si>
    <t>給気計画</t>
    <rPh sb="0" eb="1">
      <t>キュウ</t>
    </rPh>
    <rPh sb="1" eb="2">
      <t>キ</t>
    </rPh>
    <rPh sb="2" eb="4">
      <t>ケイカク</t>
    </rPh>
    <phoneticPr fontId="21"/>
  </si>
  <si>
    <t>運用管理</t>
    <rPh sb="0" eb="2">
      <t>ウンヨウ</t>
    </rPh>
    <rPh sb="2" eb="4">
      <t>カンリ</t>
    </rPh>
    <phoneticPr fontId="21"/>
  </si>
  <si>
    <r>
      <t>CO</t>
    </r>
    <r>
      <rPr>
        <vertAlign val="subscript"/>
        <sz val="10"/>
        <rFont val="ＭＳ Ｐゴシック"/>
        <family val="3"/>
        <charset val="128"/>
      </rPr>
      <t>2</t>
    </r>
    <r>
      <rPr>
        <sz val="10"/>
        <rFont val="ＭＳ Ｐゴシック"/>
        <family val="3"/>
        <charset val="128"/>
      </rPr>
      <t>の監視</t>
    </r>
    <rPh sb="4" eb="6">
      <t>カンシ</t>
    </rPh>
    <phoneticPr fontId="21"/>
  </si>
  <si>
    <t>喫煙の制御</t>
    <rPh sb="0" eb="2">
      <t>キツエン</t>
    </rPh>
    <rPh sb="3" eb="5">
      <t>セイギョ</t>
    </rPh>
    <phoneticPr fontId="21"/>
  </si>
  <si>
    <t>機能性</t>
    <rPh sb="0" eb="3">
      <t>ｷﾉｳｾｲ</t>
    </rPh>
    <phoneticPr fontId="34" type="noConversion"/>
  </si>
  <si>
    <t>機能性・使いやすさ</t>
    <rPh sb="0" eb="3">
      <t>キノウセイ</t>
    </rPh>
    <rPh sb="4" eb="5">
      <t>ツカ</t>
    </rPh>
    <phoneticPr fontId="21"/>
  </si>
  <si>
    <t>昼光の建物外壁による反射光（グレア）への対策</t>
    <rPh sb="0" eb="1">
      <t>ﾋﾙ</t>
    </rPh>
    <rPh sb="1" eb="2">
      <t>ﾋｶﾘ</t>
    </rPh>
    <rPh sb="3" eb="5">
      <t>ﾀﾃﾓﾉ</t>
    </rPh>
    <rPh sb="5" eb="7">
      <t>ｶﾞｲﾍｷ</t>
    </rPh>
    <rPh sb="10" eb="13">
      <t>ﾊﾝｼｬｺｳ</t>
    </rPh>
    <rPh sb="20" eb="22">
      <t>ﾀｲｻｸ</t>
    </rPh>
    <phoneticPr fontId="34" type="noConversion"/>
  </si>
  <si>
    <t>風害、砂塵、日照阻害の抑制</t>
    <rPh sb="0" eb="2">
      <t>ﾌｳｶﾞｲ</t>
    </rPh>
    <rPh sb="3" eb="5">
      <t>ｻｼﾞﾝ</t>
    </rPh>
    <rPh sb="6" eb="8">
      <t>ﾆｯｼｮｳ</t>
    </rPh>
    <rPh sb="8" eb="10">
      <t>ｿｶﾞｲ</t>
    </rPh>
    <rPh sb="11" eb="13">
      <t>ﾖｸｾｲ</t>
    </rPh>
    <phoneticPr fontId="34" type="noConversion"/>
  </si>
  <si>
    <t>■集合住宅の延床面積のうち、住戸部分の床面積の比率</t>
    <rPh sb="1" eb="3">
      <t>シュウゴウ</t>
    </rPh>
    <rPh sb="3" eb="5">
      <t>ジュウタク</t>
    </rPh>
    <rPh sb="7" eb="10">
      <t>ユカメンセキ</t>
    </rPh>
    <rPh sb="14" eb="16">
      <t>ジュウコ</t>
    </rPh>
    <rPh sb="16" eb="18">
      <t>ブブン</t>
    </rPh>
    <rPh sb="19" eb="22">
      <t>ユカメンセキ</t>
    </rPh>
    <rPh sb="23" eb="25">
      <t>ヒリツ</t>
    </rPh>
    <phoneticPr fontId="21"/>
  </si>
  <si>
    <t>LR2 3.2</t>
  </si>
  <si>
    <t>発泡剤（断熱材等）</t>
  </si>
  <si>
    <t>冷媒</t>
  </si>
  <si>
    <t>LR3 2</t>
  </si>
  <si>
    <t>LR3 2.3</t>
  </si>
  <si>
    <t>LR3 3</t>
  </si>
  <si>
    <t>LR3 3.1</t>
  </si>
  <si>
    <t>振動</t>
    <rPh sb="0" eb="2">
      <t>ｼﾝﾄﾞｳ</t>
    </rPh>
    <phoneticPr fontId="34" type="noConversion"/>
  </si>
  <si>
    <t>2.1.4</t>
  </si>
  <si>
    <t>ゾーン別制御性</t>
  </si>
  <si>
    <t>2.1.5</t>
  </si>
  <si>
    <t>温度・湿度制御</t>
  </si>
  <si>
    <t>2.1.6</t>
  </si>
  <si>
    <t>個別制御</t>
  </si>
  <si>
    <t>2.1.7</t>
  </si>
  <si>
    <t>時間外空調に対する配慮</t>
  </si>
  <si>
    <t>2.1.8</t>
  </si>
  <si>
    <t>監視システム</t>
  </si>
  <si>
    <t xml:space="preserve"> Q1 2.3</t>
  </si>
  <si>
    <t xml:space="preserve"> Q1 3</t>
  </si>
  <si>
    <t xml:space="preserve"> Q1 3.1</t>
  </si>
  <si>
    <t>昼光率</t>
  </si>
  <si>
    <t>方位別開口</t>
  </si>
  <si>
    <t>昼光利用設備</t>
  </si>
  <si>
    <t xml:space="preserve"> Q1 3.2</t>
  </si>
  <si>
    <t>照明器具のグレア</t>
  </si>
  <si>
    <t>昼光制御</t>
  </si>
  <si>
    <t>3.2.3</t>
  </si>
  <si>
    <t xml:space="preserve"> Q1 3.3</t>
  </si>
  <si>
    <t xml:space="preserve"> Q1 4</t>
  </si>
  <si>
    <t xml:space="preserve"> Q1 4.1</t>
  </si>
  <si>
    <t xml:space="preserve"> 化学汚染物質</t>
  </si>
  <si>
    <t xml:space="preserve"> ダニ・カビ等</t>
  </si>
  <si>
    <t xml:space="preserve"> レジオネラ対策</t>
  </si>
  <si>
    <t xml:space="preserve"> Q1 4.2</t>
  </si>
  <si>
    <t>換気量</t>
  </si>
  <si>
    <t>自然換気性能</t>
  </si>
  <si>
    <t>取り入れ外気への配慮</t>
  </si>
  <si>
    <t xml:space="preserve"> Q1 4.3</t>
  </si>
  <si>
    <t xml:space="preserve"> Q2</t>
  </si>
  <si>
    <t>機能性</t>
  </si>
  <si>
    <t xml:space="preserve"> Q2 1</t>
  </si>
  <si>
    <t>機能性・使いやすさ</t>
    <rPh sb="0" eb="3">
      <t>キノウセイ</t>
    </rPh>
    <rPh sb="4" eb="5">
      <t>ヅカ</t>
    </rPh>
    <phoneticPr fontId="21"/>
  </si>
  <si>
    <t xml:space="preserve"> Q2 1.1</t>
  </si>
  <si>
    <t>広さ・収納性</t>
  </si>
  <si>
    <t>バリアフリー計画</t>
  </si>
  <si>
    <t xml:space="preserve"> Q2 1.2</t>
  </si>
  <si>
    <t>広さ感・景観</t>
  </si>
  <si>
    <t>リフレッシュスペース</t>
  </si>
  <si>
    <t>内装計画</t>
  </si>
  <si>
    <t>1.3.1</t>
  </si>
  <si>
    <t>スコアシート</t>
    <phoneticPr fontId="34" type="noConversion"/>
  </si>
  <si>
    <t>建物全体・共用部分</t>
    <rPh sb="0" eb="2">
      <t>タテモノ</t>
    </rPh>
    <rPh sb="2" eb="4">
      <t>ゼンタイ</t>
    </rPh>
    <rPh sb="5" eb="7">
      <t>キョウヨウ</t>
    </rPh>
    <rPh sb="7" eb="9">
      <t>ブブン</t>
    </rPh>
    <phoneticPr fontId="21"/>
  </si>
  <si>
    <t>住居・宿泊部分</t>
    <rPh sb="0" eb="2">
      <t>ジュウキョ</t>
    </rPh>
    <rPh sb="3" eb="5">
      <t>シュクハク</t>
    </rPh>
    <rPh sb="5" eb="7">
      <t>ブブン</t>
    </rPh>
    <phoneticPr fontId="21"/>
  </si>
  <si>
    <t>心理性・快適性</t>
    <rPh sb="0" eb="1">
      <t>ｺｺﾛ</t>
    </rPh>
    <rPh sb="1" eb="3">
      <t>ﾘｾｲ</t>
    </rPh>
    <rPh sb="4" eb="7">
      <t>ｶｲﾃｷｾｲ</t>
    </rPh>
    <phoneticPr fontId="34" type="noConversion"/>
  </si>
  <si>
    <t xml:space="preserve"> 百貨店、マーケット など</t>
    <rPh sb="1" eb="4">
      <t>ヒャッカテン</t>
    </rPh>
    <phoneticPr fontId="21"/>
  </si>
  <si>
    <t>照度均斉度</t>
    <phoneticPr fontId="21"/>
  </si>
  <si>
    <t>4.1.1</t>
    <phoneticPr fontId="21"/>
  </si>
  <si>
    <t>4.1.2</t>
    <phoneticPr fontId="21"/>
  </si>
  <si>
    <t xml:space="preserve"> アスベスト対策</t>
    <phoneticPr fontId="21"/>
  </si>
  <si>
    <t>4.1.3</t>
    <phoneticPr fontId="21"/>
  </si>
  <si>
    <t>4.1.4</t>
    <phoneticPr fontId="21"/>
  </si>
  <si>
    <t>4.2.1</t>
    <phoneticPr fontId="21"/>
  </si>
  <si>
    <t>4.2.2</t>
    <phoneticPr fontId="21"/>
  </si>
  <si>
    <t>4.2.3</t>
    <phoneticPr fontId="21"/>
  </si>
  <si>
    <t>4.2.4</t>
    <phoneticPr fontId="21"/>
  </si>
  <si>
    <t>給気計画</t>
    <phoneticPr fontId="21"/>
  </si>
  <si>
    <t>4.3.1</t>
    <phoneticPr fontId="21"/>
  </si>
  <si>
    <t>CO2の監視</t>
    <phoneticPr fontId="21"/>
  </si>
  <si>
    <t>4.3.2</t>
    <phoneticPr fontId="21"/>
  </si>
  <si>
    <t>喫煙の制御</t>
    <phoneticPr fontId="21"/>
  </si>
  <si>
    <t>Q2</t>
    <phoneticPr fontId="21"/>
  </si>
  <si>
    <t>サービス性能</t>
    <phoneticPr fontId="21"/>
  </si>
  <si>
    <t>1.1.1</t>
    <phoneticPr fontId="21"/>
  </si>
  <si>
    <t>1.1.2</t>
    <phoneticPr fontId="21"/>
  </si>
  <si>
    <t>高度情報通信設備対応</t>
    <phoneticPr fontId="21"/>
  </si>
  <si>
    <t>1.1.3</t>
    <phoneticPr fontId="21"/>
  </si>
  <si>
    <t>1.2.1</t>
    <phoneticPr fontId="21"/>
  </si>
  <si>
    <t>1.2.2</t>
    <phoneticPr fontId="21"/>
  </si>
  <si>
    <t>1.2.3</t>
    <phoneticPr fontId="21"/>
  </si>
  <si>
    <t xml:space="preserve"> Q2 1.3</t>
    <phoneticPr fontId="21"/>
  </si>
  <si>
    <t>0</t>
    <phoneticPr fontId="21"/>
  </si>
  <si>
    <t>2.1.1</t>
    <phoneticPr fontId="21"/>
  </si>
  <si>
    <t>2.1.2</t>
    <phoneticPr fontId="21"/>
  </si>
  <si>
    <t>2.1.2</t>
    <phoneticPr fontId="21"/>
  </si>
  <si>
    <t>2.2.1</t>
    <phoneticPr fontId="21"/>
  </si>
  <si>
    <t>2.2.1</t>
    <phoneticPr fontId="21"/>
  </si>
  <si>
    <t>2.2.2</t>
    <phoneticPr fontId="21"/>
  </si>
  <si>
    <t>2.2.3</t>
    <phoneticPr fontId="21"/>
  </si>
  <si>
    <t>2.2.4</t>
    <phoneticPr fontId="21"/>
  </si>
  <si>
    <t>2.2.4</t>
    <phoneticPr fontId="21"/>
  </si>
  <si>
    <t>2.2.5</t>
    <phoneticPr fontId="21"/>
  </si>
  <si>
    <t>2.2.5</t>
    <phoneticPr fontId="21"/>
  </si>
  <si>
    <t>2.2.6</t>
    <phoneticPr fontId="21"/>
  </si>
  <si>
    <t xml:space="preserve"> Q2 2</t>
    <phoneticPr fontId="21"/>
  </si>
  <si>
    <t>2.3.1</t>
    <phoneticPr fontId="21"/>
  </si>
  <si>
    <t xml:space="preserve"> Q2 2.3</t>
    <phoneticPr fontId="21"/>
  </si>
  <si>
    <t>2.3.1</t>
    <phoneticPr fontId="21"/>
  </si>
  <si>
    <t>2.3.2</t>
    <phoneticPr fontId="21"/>
  </si>
  <si>
    <t xml:space="preserve"> Q2 2.3</t>
    <phoneticPr fontId="21"/>
  </si>
  <si>
    <t>1.2.1</t>
    <phoneticPr fontId="21"/>
  </si>
  <si>
    <t>雨水利用システム導入の有無</t>
    <phoneticPr fontId="21"/>
  </si>
  <si>
    <t>1.2.2</t>
    <phoneticPr fontId="21"/>
  </si>
  <si>
    <t>2.1</t>
    <phoneticPr fontId="21"/>
  </si>
  <si>
    <t>2.1</t>
    <phoneticPr fontId="21"/>
  </si>
  <si>
    <t>2.2</t>
    <phoneticPr fontId="21"/>
  </si>
  <si>
    <t>2.2</t>
    <phoneticPr fontId="21"/>
  </si>
  <si>
    <t>2.3</t>
    <phoneticPr fontId="21"/>
  </si>
  <si>
    <t>2.3</t>
    <phoneticPr fontId="21"/>
  </si>
  <si>
    <t>2.4</t>
    <phoneticPr fontId="21"/>
  </si>
  <si>
    <t>2.4</t>
    <phoneticPr fontId="21"/>
  </si>
  <si>
    <t>2.5</t>
    <phoneticPr fontId="21"/>
  </si>
  <si>
    <t>持続可能な森林から産出された木材</t>
    <phoneticPr fontId="21"/>
  </si>
  <si>
    <t>2.6</t>
    <phoneticPr fontId="21"/>
  </si>
  <si>
    <t>遮音</t>
    <rPh sb="0" eb="2">
      <t>シャオン</t>
    </rPh>
    <phoneticPr fontId="21"/>
  </si>
  <si>
    <t>3.3.2</t>
    <phoneticPr fontId="21"/>
  </si>
  <si>
    <t>昼光の建物外壁による反射光（グレア）への対策</t>
    <phoneticPr fontId="34" type="noConversion"/>
  </si>
  <si>
    <t>負荷変動・追従制御性</t>
    <phoneticPr fontId="21"/>
  </si>
  <si>
    <t>自然エネルギー利用</t>
    <rPh sb="0" eb="2">
      <t>シゼン</t>
    </rPh>
    <rPh sb="7" eb="9">
      <t>リヨウ</t>
    </rPh>
    <phoneticPr fontId="21"/>
  </si>
  <si>
    <t>3a.3b</t>
    <phoneticPr fontId="21"/>
  </si>
  <si>
    <t>3b.c</t>
    <phoneticPr fontId="21"/>
  </si>
  <si>
    <t>複合用途用　スコアシート</t>
    <rPh sb="0" eb="2">
      <t>フクゴウ</t>
    </rPh>
    <rPh sb="2" eb="4">
      <t>ヨウト</t>
    </rPh>
    <rPh sb="4" eb="5">
      <t>ヨウ</t>
    </rPh>
    <phoneticPr fontId="21"/>
  </si>
  <si>
    <t>用途別スコア</t>
    <rPh sb="0" eb="2">
      <t>ヨウト</t>
    </rPh>
    <rPh sb="2" eb="3">
      <t>ベツ</t>
    </rPh>
    <phoneticPr fontId="21"/>
  </si>
  <si>
    <t>-</t>
    <phoneticPr fontId="21"/>
  </si>
  <si>
    <t>※「対象外」を選択の場合は、「０」を入力</t>
    <rPh sb="2" eb="5">
      <t>タイショウガイ</t>
    </rPh>
    <rPh sb="7" eb="9">
      <t>センタク</t>
    </rPh>
    <rPh sb="10" eb="12">
      <t>バアイ</t>
    </rPh>
    <rPh sb="18" eb="20">
      <t>ニュウリョク</t>
    </rPh>
    <phoneticPr fontId="21"/>
  </si>
  <si>
    <r>
      <t>CASBEE-</t>
    </r>
    <r>
      <rPr>
        <sz val="9"/>
        <rFont val="ＭＳ Ｐゴシック"/>
        <family val="3"/>
        <charset val="128"/>
      </rPr>
      <t>建築</t>
    </r>
    <r>
      <rPr>
        <sz val="9"/>
        <rFont val="Arial"/>
        <family val="2"/>
      </rPr>
      <t>(</t>
    </r>
    <r>
      <rPr>
        <sz val="9"/>
        <rFont val="ＭＳ Ｐゴシック"/>
        <family val="3"/>
        <charset val="128"/>
      </rPr>
      <t>既存</t>
    </r>
    <r>
      <rPr>
        <sz val="9"/>
        <rFont val="Arial"/>
        <family val="2"/>
      </rPr>
      <t>)2014</t>
    </r>
    <r>
      <rPr>
        <sz val="9"/>
        <rFont val="ＭＳ Ｐゴシック"/>
        <family val="3"/>
        <charset val="128"/>
      </rPr>
      <t>年版</t>
    </r>
    <rPh sb="7" eb="9">
      <t>ケンチク</t>
    </rPh>
    <rPh sb="10" eb="12">
      <t>キゾン</t>
    </rPh>
    <rPh sb="17" eb="18">
      <t>ネン</t>
    </rPh>
    <rPh sb="18" eb="19">
      <t>バン</t>
    </rPh>
    <phoneticPr fontId="21"/>
  </si>
  <si>
    <t>非住宅部分</t>
  </si>
  <si>
    <t>集合住宅の評価</t>
  </si>
  <si>
    <t>実績値を用いた総合評価</t>
  </si>
  <si>
    <t>集合住宅以外の評価(3.1a. 3.1b)</t>
    <rPh sb="0" eb="2">
      <t>シュウゴウ</t>
    </rPh>
    <rPh sb="2" eb="4">
      <t>ジュウタク</t>
    </rPh>
    <rPh sb="4" eb="6">
      <t>イガイ</t>
    </rPh>
    <rPh sb="7" eb="9">
      <t>ヒョウカ</t>
    </rPh>
    <phoneticPr fontId="21"/>
  </si>
  <si>
    <t>集合住宅の評価(3.1c)</t>
    <rPh sb="0" eb="2">
      <t>シュウゴウ</t>
    </rPh>
    <rPh sb="2" eb="4">
      <t>ジュウタク</t>
    </rPh>
    <rPh sb="5" eb="7">
      <t>ヒョウカ</t>
    </rPh>
    <phoneticPr fontId="21"/>
  </si>
  <si>
    <t>実績値を用いた総合評価</t>
    <phoneticPr fontId="21"/>
  </si>
  <si>
    <t>coCASBEE-BD_EB_2014(v.1.1)</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</si>
</sst>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00_);[Red]\(0.00\)"/>
    <numFmt numFmtId="178" formatCode="0;0;&quot;－&quot;"/>
    <numFmt numFmtId="179" formatCode="#,##0_ "/>
    <numFmt numFmtId="180" formatCode="0.0"/>
    <numFmt numFmtId="181" formatCode="0.0;0.0;&quot;-&quot;\ "/>
    <numFmt numFmtId="182" formatCode="0.00;0.00;&quot;-&quot;\ "/>
    <numFmt numFmtId="183" formatCode="0.00;0.00;&quot;&quot;\ "/>
    <numFmt numFmtId="184" formatCode="0.0000"/>
    <numFmt numFmtId="185" formatCode="0.000"/>
  </numFmts>
  <fonts count="8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0"/>
      <color indexed="18"/>
      <name val="Arial"/>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trike/>
      <sz val="11"/>
      <name val="ＭＳ Ｐゴシック"/>
      <family val="3"/>
      <charset val="128"/>
    </font>
    <font>
      <b/>
      <sz val="11"/>
      <name val="ＭＳ Ｐゴシック"/>
      <family val="3"/>
      <charset val="128"/>
    </font>
    <font>
      <b/>
      <sz val="20"/>
      <color indexed="9"/>
      <name val="ＭＳ Ｐゴシック"/>
      <family val="3"/>
      <charset val="128"/>
    </font>
    <font>
      <b/>
      <i/>
      <sz val="20"/>
      <color indexed="9"/>
      <name val="Times New Roman"/>
      <family val="1"/>
    </font>
    <font>
      <b/>
      <sz val="9"/>
      <name val="ＭＳ Ｐゴシック"/>
      <family val="3"/>
      <charset val="128"/>
    </font>
    <font>
      <b/>
      <sz val="10"/>
      <name val="Arial"/>
      <family val="2"/>
    </font>
    <font>
      <sz val="9"/>
      <name val="ＭＳ Ｐゴシック"/>
      <family val="3"/>
      <charset val="128"/>
    </font>
    <font>
      <sz val="9"/>
      <name val="Arial"/>
      <family val="2"/>
    </font>
    <font>
      <b/>
      <sz val="11"/>
      <color indexed="17"/>
      <name val="ＭＳ Ｐゴシック"/>
      <family val="3"/>
      <charset val="128"/>
    </font>
    <font>
      <b/>
      <sz val="10"/>
      <color indexed="9"/>
      <name val="ＭＳ Ｐゴシック"/>
      <family val="3"/>
      <charset val="128"/>
    </font>
    <font>
      <sz val="10"/>
      <color indexed="9"/>
      <name val="ＭＳ Ｐゴシック"/>
      <family val="3"/>
      <charset val="128"/>
    </font>
    <font>
      <sz val="10"/>
      <name val="ＭＳ Ｐゴシック"/>
      <family val="3"/>
      <charset val="128"/>
    </font>
    <font>
      <sz val="10"/>
      <name val="Arial"/>
      <family val="2"/>
    </font>
    <font>
      <sz val="10"/>
      <color indexed="53"/>
      <name val="ＭＳ Ｐゴシック"/>
      <family val="3"/>
      <charset val="128"/>
    </font>
    <font>
      <b/>
      <sz val="9"/>
      <name val="Arial"/>
      <family val="2"/>
    </font>
    <font>
      <sz val="8"/>
      <name val="ＭＳ Ｐゴシック"/>
      <family val="3"/>
      <charset val="128"/>
    </font>
    <font>
      <b/>
      <sz val="8"/>
      <color indexed="10"/>
      <name val="ＭＳ Ｐゴシック"/>
      <family val="3"/>
      <charset val="128"/>
    </font>
    <font>
      <sz val="9"/>
      <color indexed="20"/>
      <name val="ＭＳ Ｐゴシック"/>
      <family val="3"/>
      <charset val="128"/>
    </font>
    <font>
      <sz val="10"/>
      <color indexed="18"/>
      <name val="ＭＳ Ｐゴシック"/>
      <family val="3"/>
      <charset val="128"/>
    </font>
    <font>
      <sz val="10"/>
      <color indexed="21"/>
      <name val="ＭＳ Ｐゴシック"/>
      <family val="3"/>
      <charset val="128"/>
    </font>
    <font>
      <b/>
      <sz val="12"/>
      <name val="ＭＳ Ｐゴシック"/>
      <family val="3"/>
      <charset val="128"/>
    </font>
    <font>
      <sz val="9"/>
      <color indexed="10"/>
      <name val="Arial"/>
      <family val="2"/>
    </font>
    <font>
      <b/>
      <sz val="12"/>
      <color indexed="9"/>
      <name val="ＭＳ Ｐゴシック"/>
      <family val="3"/>
      <charset val="128"/>
    </font>
    <font>
      <sz val="9"/>
      <color indexed="8"/>
      <name val="ＭＳ Ｐゴシック"/>
      <family val="3"/>
      <charset val="128"/>
    </font>
    <font>
      <b/>
      <i/>
      <sz val="11"/>
      <name val="ＭＳ Ｐゴシック"/>
      <family val="3"/>
      <charset val="128"/>
    </font>
    <font>
      <b/>
      <sz val="14"/>
      <color indexed="9"/>
      <name val="ＭＳ Ｐゴシック"/>
      <family val="3"/>
      <charset val="128"/>
    </font>
    <font>
      <sz val="9"/>
      <color indexed="9"/>
      <name val="ＭＳ Ｐゴシック"/>
      <family val="3"/>
      <charset val="128"/>
    </font>
    <font>
      <b/>
      <sz val="8"/>
      <color indexed="9"/>
      <name val="ＭＳ Ｐゴシック"/>
      <family val="3"/>
      <charset val="128"/>
    </font>
    <font>
      <sz val="9"/>
      <color indexed="17"/>
      <name val="ＭＳ Ｐゴシック"/>
      <family val="3"/>
      <charset val="128"/>
    </font>
    <font>
      <b/>
      <sz val="8"/>
      <color indexed="17"/>
      <name val="ＭＳ Ｐゴシック"/>
      <family val="3"/>
      <charset val="128"/>
    </font>
    <font>
      <i/>
      <sz val="11"/>
      <name val="ＭＳ Ｐゴシック"/>
      <family val="3"/>
      <charset val="128"/>
    </font>
    <font>
      <i/>
      <sz val="9"/>
      <color indexed="8"/>
      <name val="ＭＳ Ｐゴシック"/>
      <family val="3"/>
      <charset val="128"/>
    </font>
    <font>
      <i/>
      <sz val="9"/>
      <name val="ＭＳ Ｐゴシック"/>
      <family val="3"/>
      <charset val="128"/>
    </font>
    <font>
      <b/>
      <sz val="9"/>
      <color indexed="9"/>
      <name val="ＭＳ Ｐゴシック"/>
      <family val="3"/>
      <charset val="128"/>
    </font>
    <font>
      <b/>
      <sz val="9"/>
      <color indexed="8"/>
      <name val="ＭＳ Ｐゴシック"/>
      <family val="3"/>
      <charset val="128"/>
    </font>
    <font>
      <b/>
      <sz val="10"/>
      <name val="ＭＳ Ｐゴシック"/>
      <family val="3"/>
      <charset val="128"/>
    </font>
    <font>
      <b/>
      <sz val="10"/>
      <color indexed="17"/>
      <name val="ＭＳ Ｐゴシック"/>
      <family val="3"/>
      <charset val="128"/>
    </font>
    <font>
      <b/>
      <sz val="10"/>
      <color indexed="18"/>
      <name val="Arial"/>
      <family val="2"/>
    </font>
    <font>
      <b/>
      <sz val="10"/>
      <color indexed="10"/>
      <name val="ＭＳ Ｐゴシック"/>
      <family val="3"/>
      <charset val="128"/>
    </font>
    <font>
      <b/>
      <sz val="10"/>
      <color indexed="10"/>
      <name val="Arial"/>
      <family val="2"/>
    </font>
    <font>
      <vertAlign val="subscript"/>
      <sz val="10"/>
      <name val="ＭＳ Ｐゴシック"/>
      <family val="3"/>
      <charset val="128"/>
    </font>
    <font>
      <b/>
      <strike/>
      <sz val="10"/>
      <color indexed="18"/>
      <name val="Arial"/>
      <family val="2"/>
    </font>
    <font>
      <strike/>
      <sz val="10"/>
      <name val="ＭＳ Ｐゴシック"/>
      <family val="3"/>
      <charset val="128"/>
    </font>
    <font>
      <b/>
      <strike/>
      <sz val="10"/>
      <name val="ＭＳ Ｐゴシック"/>
      <family val="3"/>
      <charset val="128"/>
    </font>
    <font>
      <b/>
      <strike/>
      <sz val="9"/>
      <color indexed="8"/>
      <name val="ＭＳ Ｐゴシック"/>
      <family val="3"/>
      <charset val="128"/>
    </font>
    <font>
      <strike/>
      <sz val="9"/>
      <name val="ＭＳ Ｐゴシック"/>
      <family val="3"/>
      <charset val="128"/>
    </font>
    <font>
      <b/>
      <strike/>
      <sz val="8"/>
      <color indexed="17"/>
      <name val="ＭＳ Ｐゴシック"/>
      <family val="3"/>
      <charset val="128"/>
    </font>
    <font>
      <b/>
      <strike/>
      <sz val="11"/>
      <name val="ＭＳ Ｐゴシック"/>
      <family val="3"/>
      <charset val="128"/>
    </font>
    <font>
      <b/>
      <sz val="10"/>
      <color indexed="18"/>
      <name val="ＭＳ Ｐゴシック"/>
      <family val="3"/>
      <charset val="128"/>
    </font>
    <font>
      <b/>
      <sz val="16"/>
      <name val="ＭＳ Ｐゴシック"/>
      <family val="3"/>
      <charset val="128"/>
    </font>
    <font>
      <b/>
      <sz val="14"/>
      <name val="ＭＳ Ｐゴシック"/>
      <family val="3"/>
      <charset val="128"/>
    </font>
    <font>
      <sz val="14"/>
      <name val="ＭＳ Ｐゴシック"/>
      <family val="3"/>
      <charset val="128"/>
    </font>
    <font>
      <sz val="10"/>
      <color indexed="8"/>
      <name val="ＭＳ Ｐゴシック"/>
      <family val="3"/>
      <charset val="128"/>
    </font>
    <font>
      <sz val="9"/>
      <color indexed="81"/>
      <name val="ＭＳ Ｐゴシック"/>
      <family val="3"/>
      <charset val="128"/>
    </font>
    <font>
      <b/>
      <sz val="10"/>
      <color indexed="8"/>
      <name val="ＭＳ Ｐゴシック"/>
      <family val="3"/>
      <charset val="128"/>
    </font>
    <font>
      <sz val="10"/>
      <color theme="0"/>
      <name val="ＭＳ Ｐゴシック"/>
      <family val="3"/>
      <charset val="128"/>
    </font>
    <font>
      <sz val="11"/>
      <color rgb="FFFF0000"/>
      <name val="ＭＳ Ｐゴシック"/>
      <family val="3"/>
      <charset val="128"/>
    </font>
    <font>
      <sz val="9"/>
      <color theme="0"/>
      <name val="ＭＳ Ｐゴシック"/>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6"/>
        <bgColor indexed="64"/>
      </patternFill>
    </fill>
    <fill>
      <patternFill patternType="solid">
        <fgColor indexed="13"/>
        <bgColor indexed="64"/>
      </patternFill>
    </fill>
    <fill>
      <patternFill patternType="solid">
        <fgColor indexed="26"/>
        <bgColor indexed="64"/>
      </patternFill>
    </fill>
    <fill>
      <patternFill patternType="solid">
        <fgColor indexed="17"/>
        <bgColor indexed="64"/>
      </patternFill>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indexed="55"/>
        <bgColor indexed="64"/>
      </patternFill>
    </fill>
    <fill>
      <patternFill patternType="solid">
        <fgColor indexed="63"/>
        <bgColor indexed="64"/>
      </patternFill>
    </fill>
    <fill>
      <patternFill patternType="lightTrellis">
        <bgColor indexed="26"/>
      </patternFill>
    </fill>
    <fill>
      <patternFill patternType="solid">
        <fgColor indexed="14"/>
        <bgColor indexed="64"/>
      </patternFill>
    </fill>
    <fill>
      <patternFill patternType="solid">
        <fgColor indexed="10"/>
        <bgColor indexed="64"/>
      </patternFill>
    </fill>
    <fill>
      <patternFill patternType="solid">
        <fgColor indexed="45"/>
        <bgColor indexed="64"/>
      </patternFill>
    </fill>
    <fill>
      <patternFill patternType="lightTrellis"/>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medium">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style="medium">
        <color indexed="17"/>
      </left>
      <right/>
      <top style="thin">
        <color indexed="57"/>
      </top>
      <bottom style="thin">
        <color indexed="57"/>
      </bottom>
      <diagonal/>
    </border>
    <border>
      <left/>
      <right/>
      <top style="thin">
        <color indexed="57"/>
      </top>
      <bottom/>
      <diagonal/>
    </border>
    <border>
      <left/>
      <right style="medium">
        <color indexed="17"/>
      </right>
      <top style="thin">
        <color indexed="57"/>
      </top>
      <bottom/>
      <diagonal/>
    </border>
    <border>
      <left style="medium">
        <color indexed="17"/>
      </left>
      <right/>
      <top/>
      <bottom/>
      <diagonal/>
    </border>
    <border>
      <left/>
      <right style="medium">
        <color indexed="17"/>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17"/>
      </right>
      <top style="thin">
        <color indexed="64"/>
      </top>
      <bottom style="thin">
        <color indexed="64"/>
      </bottom>
      <diagonal/>
    </border>
    <border>
      <left style="medium">
        <color indexed="17"/>
      </left>
      <right/>
      <top style="medium">
        <color indexed="17"/>
      </top>
      <bottom style="medium">
        <color indexed="17"/>
      </bottom>
      <diagonal/>
    </border>
    <border>
      <left style="medium">
        <color indexed="17"/>
      </left>
      <right/>
      <top/>
      <bottom style="medium">
        <color indexed="17"/>
      </bottom>
      <diagonal/>
    </border>
    <border>
      <left style="thin">
        <color indexed="64"/>
      </left>
      <right style="thin">
        <color indexed="64"/>
      </right>
      <top style="thin">
        <color indexed="64"/>
      </top>
      <bottom style="medium">
        <color indexed="17"/>
      </bottom>
      <diagonal/>
    </border>
    <border>
      <left/>
      <right/>
      <top/>
      <bottom style="medium">
        <color indexed="17"/>
      </bottom>
      <diagonal/>
    </border>
    <border>
      <left/>
      <right style="medium">
        <color indexed="17"/>
      </right>
      <top/>
      <bottom style="medium">
        <color indexed="17"/>
      </bottom>
      <diagonal/>
    </border>
    <border>
      <left style="medium">
        <color indexed="17"/>
      </left>
      <right/>
      <top style="medium">
        <color indexed="17"/>
      </top>
      <bottom style="thin">
        <color indexed="17"/>
      </bottom>
      <diagonal/>
    </border>
    <border>
      <left/>
      <right/>
      <top style="medium">
        <color indexed="17"/>
      </top>
      <bottom style="thin">
        <color indexed="17"/>
      </bottom>
      <diagonal/>
    </border>
    <border>
      <left/>
      <right style="medium">
        <color indexed="17"/>
      </right>
      <top style="medium">
        <color indexed="17"/>
      </top>
      <bottom style="thin">
        <color indexed="17"/>
      </bottom>
      <diagonal/>
    </border>
    <border>
      <left/>
      <right/>
      <top style="thin">
        <color indexed="17"/>
      </top>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medium">
        <color indexed="17"/>
      </left>
      <right style="medium">
        <color indexed="17"/>
      </right>
      <top/>
      <bottom style="medium">
        <color indexed="17"/>
      </bottom>
      <diagonal/>
    </border>
    <border>
      <left style="medium">
        <color indexed="17"/>
      </left>
      <right/>
      <top style="medium">
        <color indexed="17"/>
      </top>
      <bottom style="hair">
        <color indexed="64"/>
      </bottom>
      <diagonal/>
    </border>
    <border>
      <left/>
      <right/>
      <top style="medium">
        <color indexed="17"/>
      </top>
      <bottom style="hair">
        <color indexed="64"/>
      </bottom>
      <diagonal/>
    </border>
    <border>
      <left/>
      <right style="medium">
        <color indexed="17"/>
      </right>
      <top style="medium">
        <color indexed="17"/>
      </top>
      <bottom style="hair">
        <color indexed="64"/>
      </bottom>
      <diagonal/>
    </border>
    <border>
      <left style="medium">
        <color indexed="17"/>
      </left>
      <right style="medium">
        <color indexed="17"/>
      </right>
      <top style="medium">
        <color indexed="17"/>
      </top>
      <bottom/>
      <diagonal/>
    </border>
    <border>
      <left style="medium">
        <color indexed="17"/>
      </left>
      <right/>
      <top style="hair">
        <color indexed="64"/>
      </top>
      <bottom style="hair">
        <color indexed="64"/>
      </bottom>
      <diagonal/>
    </border>
    <border>
      <left/>
      <right style="medium">
        <color indexed="17"/>
      </right>
      <top style="hair">
        <color indexed="64"/>
      </top>
      <bottom style="hair">
        <color indexed="64"/>
      </bottom>
      <diagonal/>
    </border>
    <border>
      <left style="medium">
        <color indexed="17"/>
      </left>
      <right/>
      <top style="hair">
        <color indexed="64"/>
      </top>
      <bottom style="medium">
        <color indexed="17"/>
      </bottom>
      <diagonal/>
    </border>
    <border>
      <left/>
      <right/>
      <top style="hair">
        <color indexed="64"/>
      </top>
      <bottom style="medium">
        <color indexed="17"/>
      </bottom>
      <diagonal/>
    </border>
    <border>
      <left/>
      <right style="medium">
        <color indexed="17"/>
      </right>
      <top style="hair">
        <color indexed="64"/>
      </top>
      <bottom style="medium">
        <color indexed="17"/>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23"/>
      </bottom>
      <diagonal/>
    </border>
    <border>
      <left/>
      <right/>
      <top style="medium">
        <color indexed="23"/>
      </top>
      <bottom style="medium">
        <color indexed="23"/>
      </bottom>
      <diagonal/>
    </border>
    <border>
      <left/>
      <right style="medium">
        <color indexed="64"/>
      </right>
      <top style="medium">
        <color indexed="23"/>
      </top>
      <bottom style="medium">
        <color indexed="23"/>
      </bottom>
      <diagonal/>
    </border>
    <border>
      <left style="medium">
        <color indexed="64"/>
      </left>
      <right/>
      <top style="medium">
        <color indexed="23"/>
      </top>
      <bottom style="medium">
        <color indexed="23"/>
      </bottom>
      <diagonal/>
    </border>
    <border>
      <left style="medium">
        <color indexed="64"/>
      </left>
      <right style="medium">
        <color indexed="64"/>
      </right>
      <top style="medium">
        <color indexed="23"/>
      </top>
      <bottom style="medium">
        <color indexed="23"/>
      </bottom>
      <diagonal/>
    </border>
    <border>
      <left/>
      <right/>
      <top style="medium">
        <color indexed="23"/>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23"/>
      </bottom>
      <diagonal/>
    </border>
    <border>
      <left/>
      <right/>
      <top style="medium">
        <color indexed="64"/>
      </top>
      <bottom style="medium">
        <color indexed="23"/>
      </bottom>
      <diagonal/>
    </border>
    <border>
      <left/>
      <right style="medium">
        <color indexed="64"/>
      </right>
      <top style="medium">
        <color indexed="64"/>
      </top>
      <bottom style="medium">
        <color indexed="23"/>
      </bottom>
      <diagonal/>
    </border>
    <border>
      <left style="medium">
        <color indexed="64"/>
      </left>
      <right style="medium">
        <color indexed="64"/>
      </right>
      <top style="medium">
        <color indexed="64"/>
      </top>
      <bottom style="medium">
        <color indexed="23"/>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23"/>
      </top>
      <bottom/>
      <diagonal/>
    </border>
    <border>
      <left style="thin">
        <color indexed="64"/>
      </left>
      <right style="dashed">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23"/>
      </top>
      <bottom style="thin">
        <color indexed="64"/>
      </bottom>
      <diagonal/>
    </border>
    <border>
      <left style="medium">
        <color indexed="64"/>
      </left>
      <right style="medium">
        <color indexed="64"/>
      </right>
      <top style="medium">
        <color indexed="23"/>
      </top>
      <bottom style="thin">
        <color indexed="64"/>
      </bottom>
      <diagonal/>
    </border>
    <border>
      <left style="thin">
        <color indexed="64"/>
      </left>
      <right/>
      <top style="medium">
        <color indexed="64"/>
      </top>
      <bottom style="thin">
        <color indexed="64"/>
      </bottom>
      <diagonal/>
    </border>
    <border>
      <left style="medium">
        <color indexed="64"/>
      </left>
      <right style="dashed">
        <color indexed="64"/>
      </right>
      <top/>
      <bottom/>
      <diagonal/>
    </border>
    <border>
      <left style="thin">
        <color indexed="64"/>
      </left>
      <right style="medium">
        <color indexed="64"/>
      </right>
      <top style="medium">
        <color indexed="64"/>
      </top>
      <bottom style="medium">
        <color indexed="23"/>
      </bottom>
      <diagonal/>
    </border>
    <border>
      <left style="thin">
        <color indexed="64"/>
      </left>
      <right style="medium">
        <color indexed="64"/>
      </right>
      <top style="medium">
        <color indexed="23"/>
      </top>
      <bottom style="medium">
        <color indexed="23"/>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bottom style="medium">
        <color indexed="64"/>
      </bottom>
      <diagonal/>
    </border>
    <border>
      <left style="medium">
        <color indexed="64"/>
      </left>
      <right style="dash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style="medium">
        <color indexed="23"/>
      </top>
      <bottom style="medium">
        <color indexed="23"/>
      </bottom>
      <diagonal/>
    </border>
    <border>
      <left style="medium">
        <color indexed="64"/>
      </left>
      <right style="dashed">
        <color indexed="64"/>
      </right>
      <top style="medium">
        <color indexed="23"/>
      </top>
      <bottom style="thin">
        <color indexed="64"/>
      </bottom>
      <diagonal/>
    </border>
    <border>
      <left style="medium">
        <color indexed="64"/>
      </left>
      <right style="dashed">
        <color indexed="64"/>
      </right>
      <top style="thin">
        <color indexed="64"/>
      </top>
      <bottom/>
      <diagonal/>
    </border>
    <border>
      <left style="medium">
        <color indexed="64"/>
      </left>
      <right style="dashed">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23"/>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diagonal/>
    </border>
    <border>
      <left style="medium">
        <color indexed="64"/>
      </left>
      <right style="dashed">
        <color indexed="64"/>
      </right>
      <top style="medium">
        <color indexed="23"/>
      </top>
      <bottom/>
      <diagonal/>
    </border>
    <border>
      <left style="thin">
        <color indexed="64"/>
      </left>
      <right style="medium">
        <color indexed="64"/>
      </right>
      <top style="medium">
        <color indexed="23"/>
      </top>
      <bottom/>
      <diagonal/>
    </border>
    <border>
      <left style="medium">
        <color indexed="64"/>
      </left>
      <right style="dashed">
        <color indexed="64"/>
      </right>
      <top style="medium">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0" borderId="0"/>
    <xf numFmtId="0" fontId="20" fillId="4" borderId="0" applyNumberFormat="0" applyBorder="0" applyAlignment="0" applyProtection="0">
      <alignment vertical="center"/>
    </xf>
  </cellStyleXfs>
  <cellXfs count="555">
    <xf numFmtId="0" fontId="0" fillId="0" borderId="0" xfId="0">
      <alignment vertical="center"/>
    </xf>
    <xf numFmtId="0" fontId="0" fillId="0" borderId="10" xfId="0" applyBorder="1">
      <alignment vertical="center"/>
    </xf>
    <xf numFmtId="0" fontId="0" fillId="0" borderId="15" xfId="0" applyBorder="1">
      <alignment vertical="center"/>
    </xf>
    <xf numFmtId="0" fontId="6" fillId="26" borderId="0" xfId="0" applyFont="1" applyFill="1" applyProtection="1">
      <alignment vertical="center"/>
    </xf>
    <xf numFmtId="0" fontId="11" fillId="26" borderId="0" xfId="0" applyFont="1" applyFill="1" applyAlignment="1" applyProtection="1">
      <alignment vertical="center"/>
    </xf>
    <xf numFmtId="0" fontId="24" fillId="27" borderId="0" xfId="0" applyFont="1" applyFill="1" applyBorder="1" applyAlignment="1" applyProtection="1">
      <alignment horizontal="centerContinuous" vertical="center"/>
      <protection hidden="1"/>
    </xf>
    <xf numFmtId="0" fontId="25" fillId="27" borderId="0" xfId="0" applyFont="1" applyFill="1" applyBorder="1" applyAlignment="1" applyProtection="1">
      <alignment horizontal="centerContinuous" vertical="center"/>
      <protection hidden="1"/>
    </xf>
    <xf numFmtId="0" fontId="24" fillId="27" borderId="0" xfId="0" applyFont="1" applyFill="1" applyBorder="1" applyAlignment="1" applyProtection="1">
      <alignment horizontal="centerContinuous" vertical="top"/>
      <protection hidden="1"/>
    </xf>
    <xf numFmtId="0" fontId="0" fillId="26" borderId="0" xfId="0" applyFill="1" applyAlignment="1" applyProtection="1">
      <alignment vertical="center"/>
    </xf>
    <xf numFmtId="0" fontId="26" fillId="26" borderId="0" xfId="0" applyFont="1" applyFill="1" applyBorder="1" applyAlignment="1">
      <alignment horizontal="left" vertical="center"/>
    </xf>
    <xf numFmtId="0" fontId="27" fillId="26" borderId="0" xfId="0" applyFont="1" applyFill="1" applyBorder="1" applyAlignment="1" applyProtection="1">
      <alignment horizontal="left" vertical="center"/>
    </xf>
    <xf numFmtId="0" fontId="0" fillId="26" borderId="0" xfId="0" applyFill="1" applyAlignment="1" applyProtection="1">
      <alignment vertical="center"/>
      <protection hidden="1"/>
    </xf>
    <xf numFmtId="0" fontId="28" fillId="26" borderId="0" xfId="0" applyFont="1" applyFill="1" applyBorder="1" applyAlignment="1">
      <alignment horizontal="left" vertical="center"/>
    </xf>
    <xf numFmtId="0" fontId="29" fillId="26" borderId="0" xfId="0" applyFont="1" applyFill="1" applyBorder="1" applyAlignment="1">
      <alignment horizontal="left" vertical="center"/>
    </xf>
    <xf numFmtId="0" fontId="30" fillId="0" borderId="16" xfId="0" applyFont="1" applyBorder="1" applyAlignment="1" applyProtection="1">
      <alignment vertical="center"/>
      <protection hidden="1"/>
    </xf>
    <xf numFmtId="0" fontId="0" fillId="0" borderId="17" xfId="0" applyFill="1" applyBorder="1" applyAlignment="1" applyProtection="1">
      <alignment vertical="center"/>
      <protection hidden="1"/>
    </xf>
    <xf numFmtId="0" fontId="0" fillId="0" borderId="18" xfId="0" applyFill="1" applyBorder="1" applyAlignment="1" applyProtection="1">
      <alignment vertical="center"/>
      <protection hidden="1"/>
    </xf>
    <xf numFmtId="0" fontId="31" fillId="27" borderId="19" xfId="0" applyFont="1" applyFill="1" applyBorder="1" applyAlignment="1" applyProtection="1">
      <alignment vertical="center"/>
      <protection hidden="1"/>
    </xf>
    <xf numFmtId="0" fontId="32" fillId="27" borderId="20" xfId="0" applyFont="1" applyFill="1" applyBorder="1" applyAlignment="1" applyProtection="1">
      <alignment vertical="center"/>
      <protection hidden="1"/>
    </xf>
    <xf numFmtId="0" fontId="32" fillId="27" borderId="21" xfId="0" applyFont="1" applyFill="1" applyBorder="1" applyAlignment="1" applyProtection="1">
      <alignment vertical="center"/>
      <protection hidden="1"/>
    </xf>
    <xf numFmtId="0" fontId="31" fillId="27" borderId="22" xfId="0" applyFont="1" applyFill="1" applyBorder="1" applyAlignment="1" applyProtection="1">
      <alignment vertical="center"/>
      <protection hidden="1"/>
    </xf>
    <xf numFmtId="0" fontId="32" fillId="27" borderId="0" xfId="0" applyFont="1" applyFill="1" applyBorder="1" applyAlignment="1" applyProtection="1">
      <alignment vertical="center"/>
      <protection hidden="1"/>
    </xf>
    <xf numFmtId="0" fontId="32" fillId="27" borderId="23" xfId="0" applyFont="1" applyFill="1" applyBorder="1" applyAlignment="1" applyProtection="1">
      <alignment vertical="center"/>
      <protection hidden="1"/>
    </xf>
    <xf numFmtId="0" fontId="0" fillId="26" borderId="0" xfId="0" applyFill="1" applyProtection="1">
      <alignment vertical="center"/>
    </xf>
    <xf numFmtId="49" fontId="33" fillId="26" borderId="22" xfId="0" applyNumberFormat="1" applyFont="1" applyFill="1" applyBorder="1" applyAlignment="1" applyProtection="1">
      <protection hidden="1"/>
    </xf>
    <xf numFmtId="0" fontId="33" fillId="0" borderId="10" xfId="0" applyFont="1" applyFill="1" applyBorder="1" applyAlignment="1" applyProtection="1">
      <alignment horizontal="right" vertical="center"/>
      <protection locked="0"/>
    </xf>
    <xf numFmtId="177" fontId="6" fillId="26" borderId="0" xfId="0" applyNumberFormat="1" applyFont="1" applyFill="1" applyBorder="1" applyAlignment="1" applyProtection="1">
      <alignment horizontal="right" vertical="center"/>
    </xf>
    <xf numFmtId="177" fontId="6" fillId="26" borderId="23" xfId="0" applyNumberFormat="1" applyFont="1" applyFill="1" applyBorder="1" applyAlignment="1" applyProtection="1">
      <alignment horizontal="right" vertical="center"/>
    </xf>
    <xf numFmtId="0" fontId="33" fillId="26" borderId="22" xfId="0" applyFont="1" applyFill="1" applyBorder="1" applyAlignment="1" applyProtection="1">
      <protection hidden="1"/>
    </xf>
    <xf numFmtId="0" fontId="33" fillId="0" borderId="24" xfId="0" applyFont="1" applyFill="1" applyBorder="1" applyAlignment="1" applyProtection="1">
      <alignment horizontal="left" vertical="center"/>
      <protection locked="0"/>
    </xf>
    <xf numFmtId="0" fontId="33" fillId="28" borderId="25" xfId="0" applyFont="1" applyFill="1" applyBorder="1" applyAlignment="1" applyProtection="1">
      <alignment horizontal="left" vertical="center"/>
      <protection locked="0"/>
    </xf>
    <xf numFmtId="0" fontId="35" fillId="0" borderId="26" xfId="0" applyFont="1" applyFill="1" applyBorder="1" applyAlignment="1" applyProtection="1">
      <alignment horizontal="center" vertical="center"/>
      <protection locked="0"/>
    </xf>
    <xf numFmtId="55" fontId="33" fillId="0" borderId="10" xfId="0" applyNumberFormat="1" applyFont="1" applyFill="1" applyBorder="1" applyAlignment="1" applyProtection="1">
      <alignment horizontal="right" vertical="center"/>
      <protection locked="0"/>
    </xf>
    <xf numFmtId="0" fontId="35" fillId="0" borderId="23" xfId="0" applyFont="1" applyFill="1" applyBorder="1" applyAlignment="1" applyProtection="1">
      <alignment horizontal="center" vertical="center"/>
      <protection locked="0"/>
    </xf>
    <xf numFmtId="177" fontId="33" fillId="0" borderId="10" xfId="34" applyNumberFormat="1" applyFont="1" applyFill="1" applyBorder="1" applyAlignment="1" applyProtection="1">
      <alignment horizontal="right" vertical="center"/>
      <protection locked="0"/>
    </xf>
    <xf numFmtId="0" fontId="28" fillId="26" borderId="0" xfId="0" applyFont="1" applyFill="1" applyBorder="1" applyAlignment="1" applyProtection="1">
      <alignment horizontal="left" vertical="center"/>
      <protection hidden="1"/>
    </xf>
    <xf numFmtId="40" fontId="6" fillId="26" borderId="10" xfId="34" applyNumberFormat="1" applyFont="1" applyFill="1" applyBorder="1" applyAlignment="1" applyProtection="1">
      <alignment horizontal="right" vertical="center"/>
    </xf>
    <xf numFmtId="0" fontId="33" fillId="26" borderId="22" xfId="0" applyFont="1" applyFill="1" applyBorder="1" applyAlignment="1" applyProtection="1">
      <alignment horizontal="left"/>
      <protection hidden="1"/>
    </xf>
    <xf numFmtId="179" fontId="33" fillId="0" borderId="10" xfId="0" applyNumberFormat="1" applyFont="1" applyFill="1" applyBorder="1" applyAlignment="1" applyProtection="1">
      <alignment horizontal="right" vertical="center"/>
      <protection locked="0"/>
    </xf>
    <xf numFmtId="0" fontId="33" fillId="26" borderId="0" xfId="0" applyFont="1" applyFill="1" applyBorder="1" applyAlignment="1" applyProtection="1">
      <protection hidden="1"/>
    </xf>
    <xf numFmtId="0" fontId="33" fillId="26" borderId="23" xfId="0" applyFont="1" applyFill="1" applyBorder="1" applyAlignment="1" applyProtection="1">
      <protection hidden="1"/>
    </xf>
    <xf numFmtId="0" fontId="0" fillId="26" borderId="0" xfId="0" applyFill="1" applyAlignment="1" applyProtection="1"/>
    <xf numFmtId="0" fontId="31" fillId="27" borderId="27" xfId="0" applyFont="1" applyFill="1" applyBorder="1" applyAlignment="1" applyProtection="1">
      <alignment vertical="center"/>
      <protection hidden="1"/>
    </xf>
    <xf numFmtId="0" fontId="32" fillId="27" borderId="17" xfId="0" applyFont="1" applyFill="1" applyBorder="1" applyAlignment="1" applyProtection="1">
      <alignment vertical="center"/>
      <protection hidden="1"/>
    </xf>
    <xf numFmtId="0" fontId="32" fillId="27" borderId="18" xfId="0" applyFont="1" applyFill="1" applyBorder="1" applyAlignment="1" applyProtection="1">
      <alignment vertical="center"/>
      <protection hidden="1"/>
    </xf>
    <xf numFmtId="0" fontId="37" fillId="26" borderId="22" xfId="0" applyFont="1" applyFill="1" applyBorder="1" applyAlignment="1" applyProtection="1">
      <alignment vertical="center"/>
      <protection hidden="1"/>
    </xf>
    <xf numFmtId="31" fontId="33" fillId="0" borderId="10" xfId="0" applyNumberFormat="1" applyFont="1" applyFill="1" applyBorder="1" applyAlignment="1" applyProtection="1">
      <alignment horizontal="right" vertical="center"/>
      <protection locked="0"/>
    </xf>
    <xf numFmtId="0" fontId="33" fillId="26" borderId="0" xfId="0" applyFont="1" applyFill="1" applyBorder="1" applyAlignment="1" applyProtection="1">
      <alignment vertical="center"/>
    </xf>
    <xf numFmtId="0" fontId="37" fillId="26" borderId="28" xfId="0" applyFont="1" applyFill="1" applyBorder="1" applyAlignment="1" applyProtection="1">
      <alignment vertical="center"/>
      <protection hidden="1"/>
    </xf>
    <xf numFmtId="0" fontId="35" fillId="0" borderId="29" xfId="0" applyFont="1" applyFill="1" applyBorder="1" applyAlignment="1" applyProtection="1">
      <alignment horizontal="right" vertical="center"/>
      <protection locked="0"/>
    </xf>
    <xf numFmtId="0" fontId="38" fillId="26" borderId="30" xfId="0" applyFont="1" applyFill="1" applyBorder="1" applyAlignment="1" applyProtection="1">
      <alignment vertical="center"/>
      <protection hidden="1"/>
    </xf>
    <xf numFmtId="0" fontId="0" fillId="26" borderId="31" xfId="0" applyFill="1" applyBorder="1" applyAlignment="1" applyProtection="1">
      <protection hidden="1"/>
    </xf>
    <xf numFmtId="0" fontId="33" fillId="26" borderId="0" xfId="0" applyFont="1" applyFill="1" applyProtection="1">
      <alignment vertical="center"/>
    </xf>
    <xf numFmtId="0" fontId="33" fillId="26" borderId="17" xfId="0" applyFont="1" applyFill="1" applyBorder="1" applyAlignment="1" applyProtection="1">
      <alignment horizontal="left" vertical="top" wrapText="1"/>
      <protection hidden="1"/>
    </xf>
    <xf numFmtId="0" fontId="30" fillId="0" borderId="32" xfId="0" applyFont="1" applyFill="1" applyBorder="1" applyAlignment="1" applyProtection="1">
      <alignment vertical="center"/>
      <protection hidden="1"/>
    </xf>
    <xf numFmtId="0" fontId="30" fillId="0" borderId="33" xfId="0" applyFont="1" applyFill="1" applyBorder="1" applyAlignment="1" applyProtection="1">
      <alignment vertical="center"/>
      <protection hidden="1"/>
    </xf>
    <xf numFmtId="0" fontId="30" fillId="0" borderId="34" xfId="0" applyFont="1" applyFill="1" applyBorder="1" applyAlignment="1" applyProtection="1">
      <alignment vertical="center"/>
      <protection hidden="1"/>
    </xf>
    <xf numFmtId="0" fontId="31" fillId="27" borderId="22" xfId="0" applyFont="1" applyFill="1" applyBorder="1" applyAlignment="1" applyProtection="1">
      <alignment horizontal="center" vertical="center"/>
      <protection hidden="1"/>
    </xf>
    <xf numFmtId="0" fontId="31" fillId="27" borderId="35" xfId="0" applyFont="1" applyFill="1" applyBorder="1" applyAlignment="1" applyProtection="1">
      <alignment horizontal="center" vertical="center"/>
      <protection hidden="1"/>
    </xf>
    <xf numFmtId="0" fontId="31" fillId="27" borderId="23" xfId="0" applyFont="1" applyFill="1" applyBorder="1" applyAlignment="1" applyProtection="1">
      <alignment horizontal="center" vertical="center"/>
      <protection hidden="1"/>
    </xf>
    <xf numFmtId="0" fontId="33" fillId="26" borderId="16" xfId="0" applyFont="1" applyFill="1" applyBorder="1" applyAlignment="1" applyProtection="1">
      <alignment vertical="center"/>
      <protection hidden="1"/>
    </xf>
    <xf numFmtId="177" fontId="6" fillId="0" borderId="10" xfId="34" applyNumberFormat="1" applyFont="1" applyFill="1" applyBorder="1" applyAlignment="1" applyProtection="1">
      <alignment horizontal="right" vertical="center"/>
      <protection locked="0"/>
    </xf>
    <xf numFmtId="0" fontId="33" fillId="26" borderId="22" xfId="0" applyFont="1" applyFill="1" applyBorder="1" applyAlignment="1" applyProtection="1">
      <alignment vertical="center"/>
      <protection hidden="1"/>
    </xf>
    <xf numFmtId="0" fontId="33" fillId="26" borderId="22" xfId="0" applyFont="1" applyFill="1" applyBorder="1" applyProtection="1">
      <alignment vertical="center"/>
      <protection hidden="1"/>
    </xf>
    <xf numFmtId="0" fontId="33" fillId="26" borderId="0" xfId="0" applyFont="1" applyFill="1" applyBorder="1" applyProtection="1">
      <alignment vertical="center"/>
      <protection hidden="1"/>
    </xf>
    <xf numFmtId="0" fontId="6" fillId="0" borderId="26" xfId="0" applyFont="1" applyFill="1" applyBorder="1" applyAlignment="1" applyProtection="1">
      <alignment horizontal="center" vertical="center"/>
      <protection locked="0"/>
    </xf>
    <xf numFmtId="0" fontId="33" fillId="26" borderId="28" xfId="0" applyFont="1" applyFill="1" applyBorder="1" applyProtection="1">
      <alignment vertical="center"/>
      <protection hidden="1"/>
    </xf>
    <xf numFmtId="0" fontId="33" fillId="26" borderId="30" xfId="0" applyFont="1" applyFill="1" applyBorder="1" applyProtection="1">
      <alignment vertical="center"/>
      <protection hidden="1"/>
    </xf>
    <xf numFmtId="0" fontId="33" fillId="26" borderId="31" xfId="0" applyFont="1" applyFill="1" applyBorder="1" applyProtection="1">
      <alignment vertical="center"/>
      <protection hidden="1"/>
    </xf>
    <xf numFmtId="0" fontId="30" fillId="0" borderId="27" xfId="0" applyFont="1" applyBorder="1" applyAlignment="1" applyProtection="1">
      <alignment vertical="center"/>
      <protection hidden="1"/>
    </xf>
    <xf numFmtId="0" fontId="39" fillId="0" borderId="36" xfId="0" applyFont="1" applyFill="1" applyBorder="1" applyAlignment="1" applyProtection="1">
      <alignment horizontal="left" vertical="center" indent="1"/>
      <protection hidden="1"/>
    </xf>
    <xf numFmtId="0" fontId="39" fillId="0" borderId="36" xfId="0" applyFont="1" applyFill="1" applyBorder="1" applyAlignment="1" applyProtection="1">
      <alignment horizontal="right" vertical="center"/>
      <protection hidden="1"/>
    </xf>
    <xf numFmtId="0" fontId="39" fillId="0" borderId="37" xfId="0" applyFont="1" applyFill="1" applyBorder="1" applyAlignment="1" applyProtection="1">
      <alignment horizontal="right" vertical="center"/>
      <protection hidden="1"/>
    </xf>
    <xf numFmtId="0" fontId="31" fillId="27" borderId="38" xfId="0" applyFont="1" applyFill="1" applyBorder="1" applyAlignment="1" applyProtection="1">
      <alignment vertical="center"/>
      <protection hidden="1"/>
    </xf>
    <xf numFmtId="0" fontId="40" fillId="26" borderId="39" xfId="28" applyFont="1" applyFill="1" applyBorder="1" applyAlignment="1" applyProtection="1">
      <alignment horizontal="left" vertical="center" indent="1"/>
      <protection hidden="1"/>
    </xf>
    <xf numFmtId="0" fontId="0" fillId="26" borderId="40" xfId="0" applyFill="1" applyBorder="1" applyAlignment="1" applyProtection="1">
      <alignment horizontal="left" vertical="center" indent="1"/>
      <protection hidden="1"/>
    </xf>
    <xf numFmtId="0" fontId="0" fillId="26" borderId="41" xfId="0" applyFill="1" applyBorder="1" applyAlignment="1" applyProtection="1">
      <alignment horizontal="left" vertical="center" indent="1"/>
      <protection hidden="1"/>
    </xf>
    <xf numFmtId="0" fontId="31" fillId="27" borderId="42" xfId="0" applyFont="1" applyFill="1" applyBorder="1" applyAlignment="1" applyProtection="1">
      <alignment vertical="center"/>
      <protection hidden="1"/>
    </xf>
    <xf numFmtId="0" fontId="40" fillId="26" borderId="43" xfId="28" applyFont="1" applyFill="1" applyBorder="1" applyAlignment="1" applyProtection="1">
      <alignment horizontal="left" vertical="center" indent="1"/>
      <protection hidden="1"/>
    </xf>
    <xf numFmtId="0" fontId="40" fillId="26" borderId="13" xfId="28" applyFont="1" applyFill="1" applyBorder="1" applyAlignment="1" applyProtection="1">
      <alignment horizontal="left" vertical="center" indent="1"/>
      <protection hidden="1"/>
    </xf>
    <xf numFmtId="0" fontId="0" fillId="26" borderId="44" xfId="0" applyFill="1" applyBorder="1" applyAlignment="1" applyProtection="1">
      <alignment horizontal="left" vertical="center" indent="1"/>
      <protection hidden="1"/>
    </xf>
    <xf numFmtId="0" fontId="40" fillId="26" borderId="45" xfId="28" applyFont="1" applyFill="1" applyBorder="1" applyAlignment="1" applyProtection="1">
      <alignment horizontal="left" vertical="center" indent="1"/>
      <protection hidden="1"/>
    </xf>
    <xf numFmtId="0" fontId="40" fillId="26" borderId="46" xfId="28" applyFont="1" applyFill="1" applyBorder="1" applyAlignment="1" applyProtection="1">
      <alignment horizontal="left" vertical="center" indent="1"/>
      <protection hidden="1"/>
    </xf>
    <xf numFmtId="0" fontId="0" fillId="26" borderId="47" xfId="0" applyFill="1" applyBorder="1" applyAlignment="1" applyProtection="1">
      <alignment horizontal="left" vertical="center" indent="1"/>
      <protection hidden="1"/>
    </xf>
    <xf numFmtId="0" fontId="33" fillId="26" borderId="10" xfId="0" applyFont="1" applyFill="1" applyBorder="1" applyAlignment="1" applyProtection="1">
      <alignment horizontal="left" vertical="top"/>
    </xf>
    <xf numFmtId="0" fontId="33" fillId="26" borderId="24" xfId="0" applyFont="1" applyFill="1" applyBorder="1" applyAlignment="1" applyProtection="1">
      <alignment horizontal="left" vertical="top"/>
      <protection hidden="1"/>
    </xf>
    <xf numFmtId="0" fontId="32" fillId="26" borderId="48" xfId="0" applyFont="1" applyFill="1" applyBorder="1" applyAlignment="1" applyProtection="1">
      <alignment horizontal="left" vertical="top"/>
      <protection hidden="1"/>
    </xf>
    <xf numFmtId="0" fontId="33" fillId="26" borderId="25" xfId="0" applyFont="1" applyFill="1" applyBorder="1" applyAlignment="1" applyProtection="1">
      <alignment horizontal="left" vertical="top"/>
    </xf>
    <xf numFmtId="0" fontId="33" fillId="26" borderId="49" xfId="0" applyFont="1" applyFill="1" applyBorder="1" applyAlignment="1" applyProtection="1">
      <alignment horizontal="left" vertical="top"/>
      <protection hidden="1"/>
    </xf>
    <xf numFmtId="0" fontId="33" fillId="26" borderId="50" xfId="0" applyFont="1" applyFill="1" applyBorder="1" applyAlignment="1" applyProtection="1">
      <alignment horizontal="left" vertical="top"/>
      <protection hidden="1"/>
    </xf>
    <xf numFmtId="0" fontId="33" fillId="26" borderId="51" xfId="0" applyFont="1" applyFill="1" applyBorder="1" applyAlignment="1" applyProtection="1">
      <alignment horizontal="left" vertical="top"/>
      <protection hidden="1"/>
    </xf>
    <xf numFmtId="0" fontId="33" fillId="26" borderId="52" xfId="0" applyFont="1" applyFill="1" applyBorder="1" applyAlignment="1" applyProtection="1">
      <alignment horizontal="left" vertical="top"/>
    </xf>
    <xf numFmtId="0" fontId="33" fillId="26" borderId="0" xfId="0" applyFont="1" applyFill="1" applyBorder="1" applyAlignment="1" applyProtection="1">
      <alignment horizontal="left" vertical="top"/>
    </xf>
    <xf numFmtId="0" fontId="33" fillId="26" borderId="11" xfId="0" applyFont="1" applyFill="1" applyBorder="1" applyAlignment="1" applyProtection="1">
      <alignment horizontal="left" vertical="top"/>
      <protection hidden="1"/>
    </xf>
    <xf numFmtId="0" fontId="33" fillId="26" borderId="12" xfId="0" applyFont="1" applyFill="1" applyBorder="1" applyAlignment="1" applyProtection="1">
      <alignment horizontal="left" vertical="top"/>
      <protection hidden="1"/>
    </xf>
    <xf numFmtId="0" fontId="33" fillId="26" borderId="13" xfId="0" applyFont="1" applyFill="1" applyBorder="1" applyAlignment="1" applyProtection="1">
      <alignment horizontal="left" vertical="top"/>
      <protection hidden="1"/>
    </xf>
    <xf numFmtId="0" fontId="33" fillId="26" borderId="14" xfId="0" applyFont="1" applyFill="1" applyBorder="1" applyAlignment="1" applyProtection="1">
      <alignment horizontal="left" vertical="top"/>
    </xf>
    <xf numFmtId="0" fontId="41" fillId="26" borderId="13" xfId="0" applyFont="1" applyFill="1" applyBorder="1" applyAlignment="1" applyProtection="1">
      <alignment horizontal="left" vertical="top"/>
      <protection hidden="1"/>
    </xf>
    <xf numFmtId="0" fontId="33" fillId="26" borderId="53" xfId="0" applyFont="1" applyFill="1" applyBorder="1" applyAlignment="1" applyProtection="1">
      <alignment horizontal="left" vertical="top"/>
      <protection hidden="1"/>
    </xf>
    <xf numFmtId="0" fontId="33" fillId="26" borderId="54" xfId="0" applyFont="1" applyFill="1" applyBorder="1" applyAlignment="1" applyProtection="1">
      <alignment horizontal="left" vertical="top"/>
      <protection hidden="1"/>
    </xf>
    <xf numFmtId="0" fontId="41" fillId="26" borderId="55" xfId="0" applyFont="1" applyFill="1" applyBorder="1" applyAlignment="1" applyProtection="1">
      <alignment horizontal="left" vertical="top"/>
      <protection hidden="1"/>
    </xf>
    <xf numFmtId="0" fontId="33" fillId="26" borderId="56" xfId="0" applyFont="1" applyFill="1" applyBorder="1" applyAlignment="1" applyProtection="1">
      <alignment horizontal="left" vertical="top"/>
    </xf>
    <xf numFmtId="0" fontId="0" fillId="0" borderId="0" xfId="0" applyProtection="1">
      <alignment vertical="center"/>
    </xf>
    <xf numFmtId="0" fontId="6" fillId="0" borderId="0" xfId="0" applyFont="1">
      <alignment vertical="center"/>
    </xf>
    <xf numFmtId="0" fontId="44" fillId="32" borderId="66" xfId="0" applyFont="1" applyFill="1" applyBorder="1" applyAlignment="1" applyProtection="1">
      <alignment horizontal="left" vertical="center"/>
      <protection hidden="1"/>
    </xf>
    <xf numFmtId="0" fontId="47" fillId="32" borderId="57" xfId="0" applyNumberFormat="1" applyFont="1" applyFill="1" applyBorder="1" applyAlignment="1" applyProtection="1">
      <alignment vertical="center"/>
      <protection hidden="1"/>
    </xf>
    <xf numFmtId="0" fontId="48" fillId="32" borderId="58" xfId="0" applyFont="1" applyFill="1" applyBorder="1" applyAlignment="1" applyProtection="1">
      <alignment horizontal="left" vertical="center"/>
      <protection hidden="1"/>
    </xf>
    <xf numFmtId="0" fontId="48" fillId="32" borderId="58" xfId="0" applyFont="1" applyFill="1" applyBorder="1" applyAlignment="1" applyProtection="1">
      <alignment vertical="center"/>
      <protection hidden="1"/>
    </xf>
    <xf numFmtId="0" fontId="47" fillId="32" borderId="58" xfId="0" applyNumberFormat="1" applyFont="1" applyFill="1" applyBorder="1" applyAlignment="1" applyProtection="1">
      <alignment vertical="center"/>
      <protection hidden="1"/>
    </xf>
    <xf numFmtId="0" fontId="49" fillId="32" borderId="59" xfId="0" applyFont="1" applyFill="1" applyBorder="1" applyAlignment="1" applyProtection="1">
      <alignment vertical="center"/>
      <protection hidden="1"/>
    </xf>
    <xf numFmtId="178" fontId="37" fillId="0" borderId="0" xfId="0" applyNumberFormat="1" applyFont="1" applyFill="1" applyAlignment="1" applyProtection="1">
      <alignment horizontal="left"/>
      <protection hidden="1"/>
    </xf>
    <xf numFmtId="0" fontId="46" fillId="0" borderId="63" xfId="0" applyNumberFormat="1" applyFont="1" applyFill="1" applyBorder="1" applyAlignment="1" applyProtection="1">
      <alignment vertical="center"/>
      <protection hidden="1"/>
    </xf>
    <xf numFmtId="0" fontId="45" fillId="0" borderId="64" xfId="0" applyFont="1" applyFill="1" applyBorder="1" applyAlignment="1" applyProtection="1">
      <alignment horizontal="left" vertical="center"/>
      <protection hidden="1"/>
    </xf>
    <xf numFmtId="0" fontId="50" fillId="0" borderId="64" xfId="0" applyFont="1" applyFill="1" applyBorder="1" applyAlignment="1" applyProtection="1">
      <alignment vertical="center"/>
      <protection hidden="1"/>
    </xf>
    <xf numFmtId="0" fontId="51" fillId="0" borderId="64" xfId="0" applyFont="1" applyFill="1" applyBorder="1" applyAlignment="1" applyProtection="1">
      <alignment vertical="center"/>
      <protection hidden="1"/>
    </xf>
    <xf numFmtId="0" fontId="51" fillId="0" borderId="65" xfId="0" applyFont="1" applyFill="1" applyBorder="1" applyAlignment="1" applyProtection="1">
      <alignment vertical="center"/>
      <protection hidden="1"/>
    </xf>
    <xf numFmtId="0" fontId="52" fillId="0" borderId="0" xfId="0" applyFont="1" applyFill="1" applyProtection="1">
      <alignment vertical="center"/>
      <protection hidden="1"/>
    </xf>
    <xf numFmtId="0" fontId="53" fillId="0" borderId="0" xfId="0" applyFont="1" applyFill="1" applyAlignment="1" applyProtection="1">
      <alignment horizontal="left"/>
      <protection hidden="1"/>
    </xf>
    <xf numFmtId="0" fontId="54" fillId="0" borderId="0" xfId="0" applyFont="1" applyFill="1" applyProtection="1">
      <alignment vertical="center"/>
      <protection hidden="1"/>
    </xf>
    <xf numFmtId="0" fontId="6" fillId="0" borderId="0" xfId="0" applyFont="1" applyFill="1" applyProtection="1">
      <alignment vertical="center"/>
      <protection hidden="1"/>
    </xf>
    <xf numFmtId="0" fontId="45" fillId="32" borderId="67" xfId="0" applyFont="1" applyFill="1" applyBorder="1" applyAlignment="1" applyProtection="1">
      <alignment horizontal="left" vertical="center"/>
      <protection hidden="1"/>
    </xf>
    <xf numFmtId="0" fontId="55" fillId="32" borderId="67" xfId="0" applyFont="1" applyFill="1" applyBorder="1" applyAlignment="1" applyProtection="1">
      <alignment vertical="center"/>
      <protection hidden="1"/>
    </xf>
    <xf numFmtId="0" fontId="23" fillId="26" borderId="57" xfId="0" applyNumberFormat="1" applyFont="1" applyFill="1" applyBorder="1" applyAlignment="1" applyProtection="1">
      <alignment vertical="center"/>
      <protection hidden="1"/>
    </xf>
    <xf numFmtId="0" fontId="45" fillId="26" borderId="58" xfId="0" applyFont="1" applyFill="1" applyBorder="1" applyAlignment="1" applyProtection="1">
      <alignment horizontal="left" vertical="center"/>
      <protection hidden="1"/>
    </xf>
    <xf numFmtId="0" fontId="50" fillId="26" borderId="58" xfId="0" applyFont="1" applyFill="1" applyBorder="1" applyAlignment="1" applyProtection="1">
      <alignment vertical="center"/>
      <protection hidden="1"/>
    </xf>
    <xf numFmtId="0" fontId="51" fillId="26" borderId="58" xfId="0" applyFont="1" applyFill="1" applyBorder="1" applyAlignment="1" applyProtection="1">
      <alignment vertical="center"/>
      <protection hidden="1"/>
    </xf>
    <xf numFmtId="0" fontId="51" fillId="26" borderId="59" xfId="0" applyFont="1" applyFill="1" applyBorder="1" applyAlignment="1" applyProtection="1">
      <alignment vertical="center"/>
      <protection hidden="1"/>
    </xf>
    <xf numFmtId="0" fontId="23" fillId="29" borderId="80" xfId="0" applyFont="1" applyFill="1" applyBorder="1" applyAlignment="1" applyProtection="1">
      <alignment vertical="center"/>
      <protection hidden="1"/>
    </xf>
    <xf numFmtId="0" fontId="23" fillId="29" borderId="81" xfId="0" applyNumberFormat="1" applyFont="1" applyFill="1" applyBorder="1" applyAlignment="1" applyProtection="1">
      <alignment horizontal="left" vertical="center"/>
      <protection hidden="1"/>
    </xf>
    <xf numFmtId="0" fontId="33" fillId="29" borderId="82" xfId="0" applyNumberFormat="1" applyFont="1" applyFill="1" applyBorder="1" applyAlignment="1" applyProtection="1">
      <alignment horizontal="left" vertical="center"/>
      <protection hidden="1"/>
    </xf>
    <xf numFmtId="0" fontId="23" fillId="26" borderId="60" xfId="0" quotePrefix="1" applyFont="1" applyFill="1" applyBorder="1" applyAlignment="1" applyProtection="1">
      <alignment vertical="center"/>
      <protection hidden="1"/>
    </xf>
    <xf numFmtId="0" fontId="57" fillId="26" borderId="85" xfId="0" applyNumberFormat="1" applyFont="1" applyFill="1" applyBorder="1" applyAlignment="1" applyProtection="1">
      <alignment horizontal="left" vertical="center"/>
      <protection hidden="1"/>
    </xf>
    <xf numFmtId="0" fontId="57" fillId="26" borderId="0" xfId="0" applyNumberFormat="1" applyFont="1" applyFill="1" applyBorder="1" applyAlignment="1" applyProtection="1">
      <alignment horizontal="left" vertical="center"/>
      <protection hidden="1"/>
    </xf>
    <xf numFmtId="0" fontId="57" fillId="26" borderId="0" xfId="0" applyNumberFormat="1" applyFont="1" applyFill="1" applyBorder="1" applyAlignment="1" applyProtection="1">
      <alignment vertical="center"/>
      <protection hidden="1"/>
    </xf>
    <xf numFmtId="0" fontId="58" fillId="26" borderId="61" xfId="0" applyFont="1" applyFill="1" applyBorder="1" applyAlignment="1" applyProtection="1">
      <alignment vertical="center"/>
      <protection hidden="1"/>
    </xf>
    <xf numFmtId="0" fontId="57" fillId="26" borderId="60" xfId="0" applyFont="1" applyFill="1" applyBorder="1" applyAlignment="1" applyProtection="1">
      <alignment horizontal="center"/>
      <protection hidden="1"/>
    </xf>
    <xf numFmtId="0" fontId="23" fillId="26" borderId="50" xfId="0" applyFont="1" applyFill="1" applyBorder="1" applyAlignment="1" applyProtection="1">
      <alignment vertical="center"/>
      <protection hidden="1"/>
    </xf>
    <xf numFmtId="0" fontId="33" fillId="26" borderId="51" xfId="0" applyFont="1" applyFill="1" applyBorder="1" applyAlignment="1" applyProtection="1">
      <alignment vertical="center"/>
      <protection hidden="1"/>
    </xf>
    <xf numFmtId="0" fontId="33" fillId="26" borderId="48" xfId="0" applyFont="1" applyFill="1" applyBorder="1" applyAlignment="1" applyProtection="1">
      <alignment vertical="center"/>
      <protection hidden="1"/>
    </xf>
    <xf numFmtId="0" fontId="33" fillId="26" borderId="73" xfId="0" applyFont="1" applyFill="1" applyBorder="1" applyAlignment="1" applyProtection="1">
      <alignment vertical="center"/>
      <protection hidden="1"/>
    </xf>
    <xf numFmtId="0" fontId="59" fillId="26" borderId="62" xfId="28" applyFont="1" applyFill="1" applyBorder="1" applyAlignment="1" applyProtection="1">
      <alignment horizontal="center" vertical="center"/>
      <protection hidden="1"/>
    </xf>
    <xf numFmtId="0" fontId="33" fillId="26" borderId="10" xfId="0" applyFont="1" applyFill="1" applyBorder="1" applyAlignment="1" applyProtection="1">
      <alignment horizontal="center" vertical="center"/>
      <protection hidden="1"/>
    </xf>
    <xf numFmtId="0" fontId="33" fillId="26" borderId="55" xfId="0" applyFont="1" applyFill="1" applyBorder="1" applyAlignment="1" applyProtection="1">
      <alignment vertical="center"/>
      <protection hidden="1"/>
    </xf>
    <xf numFmtId="0" fontId="33" fillId="26" borderId="71" xfId="0" applyFont="1" applyFill="1" applyBorder="1" applyAlignment="1" applyProtection="1">
      <alignment vertical="center"/>
      <protection hidden="1"/>
    </xf>
    <xf numFmtId="0" fontId="59" fillId="26" borderId="54" xfId="28" applyFont="1" applyFill="1" applyBorder="1" applyAlignment="1" applyProtection="1">
      <alignment horizontal="center" vertical="center"/>
      <protection hidden="1"/>
    </xf>
    <xf numFmtId="0" fontId="33" fillId="26" borderId="24" xfId="0" applyFont="1" applyFill="1" applyBorder="1" applyAlignment="1" applyProtection="1">
      <alignment vertical="center"/>
      <protection hidden="1"/>
    </xf>
    <xf numFmtId="0" fontId="23" fillId="26" borderId="62" xfId="0" applyFont="1" applyFill="1" applyBorder="1" applyAlignment="1" applyProtection="1">
      <alignment vertical="center"/>
      <protection hidden="1"/>
    </xf>
    <xf numFmtId="0" fontId="33" fillId="26" borderId="0" xfId="0" applyFont="1" applyFill="1" applyBorder="1" applyAlignment="1" applyProtection="1">
      <alignment vertical="center"/>
      <protection hidden="1"/>
    </xf>
    <xf numFmtId="0" fontId="33" fillId="26" borderId="61" xfId="0" applyFont="1" applyFill="1" applyBorder="1" applyAlignment="1" applyProtection="1">
      <alignment vertical="center"/>
      <protection hidden="1"/>
    </xf>
    <xf numFmtId="0" fontId="57" fillId="26" borderId="94" xfId="0" applyFont="1" applyFill="1" applyBorder="1" applyAlignment="1" applyProtection="1">
      <alignment horizontal="center"/>
      <protection hidden="1"/>
    </xf>
    <xf numFmtId="0" fontId="23" fillId="26" borderId="24" xfId="0" applyFont="1" applyFill="1" applyBorder="1" applyAlignment="1" applyProtection="1">
      <alignment vertical="center"/>
      <protection hidden="1"/>
    </xf>
    <xf numFmtId="0" fontId="57" fillId="26" borderId="48" xfId="0" applyNumberFormat="1" applyFont="1" applyFill="1" applyBorder="1" applyAlignment="1" applyProtection="1">
      <alignment horizontal="left" vertical="center"/>
      <protection hidden="1"/>
    </xf>
    <xf numFmtId="0" fontId="58" fillId="26" borderId="0" xfId="0" applyFont="1" applyFill="1" applyBorder="1" applyAlignment="1" applyProtection="1">
      <alignment vertical="center"/>
      <protection hidden="1"/>
    </xf>
    <xf numFmtId="0" fontId="33" fillId="26" borderId="51" xfId="0" applyNumberFormat="1" applyFont="1" applyFill="1" applyBorder="1" applyAlignment="1" applyProtection="1">
      <alignment horizontal="left" vertical="center"/>
      <protection hidden="1"/>
    </xf>
    <xf numFmtId="0" fontId="58" fillId="26" borderId="51" xfId="0" applyFont="1" applyFill="1" applyBorder="1" applyAlignment="1" applyProtection="1">
      <alignment vertical="center"/>
      <protection hidden="1"/>
    </xf>
    <xf numFmtId="0" fontId="58" fillId="26" borderId="76" xfId="0" applyFont="1" applyFill="1" applyBorder="1" applyAlignment="1" applyProtection="1">
      <alignment vertical="center"/>
      <protection hidden="1"/>
    </xf>
    <xf numFmtId="0" fontId="59" fillId="26" borderId="62" xfId="28" applyNumberFormat="1" applyFont="1" applyFill="1" applyBorder="1" applyAlignment="1" applyProtection="1">
      <alignment horizontal="center" vertical="center"/>
      <protection hidden="1"/>
    </xf>
    <xf numFmtId="0" fontId="58" fillId="26" borderId="73" xfId="0" applyFont="1" applyFill="1" applyBorder="1" applyAlignment="1" applyProtection="1">
      <alignment vertical="center"/>
      <protection hidden="1"/>
    </xf>
    <xf numFmtId="0" fontId="58" fillId="26" borderId="48" xfId="0" applyFont="1" applyFill="1" applyBorder="1" applyAlignment="1" applyProtection="1">
      <alignment vertical="center"/>
      <protection hidden="1"/>
    </xf>
    <xf numFmtId="0" fontId="61" fillId="26" borderId="62" xfId="28" applyFont="1" applyFill="1" applyBorder="1" applyAlignment="1" applyProtection="1">
      <alignment horizontal="center" vertical="center"/>
      <protection hidden="1"/>
    </xf>
    <xf numFmtId="0" fontId="60" fillId="26" borderId="94" xfId="0" applyNumberFormat="1" applyFont="1" applyFill="1" applyBorder="1" applyAlignment="1" applyProtection="1">
      <alignment horizontal="center" vertical="center"/>
      <protection hidden="1"/>
    </xf>
    <xf numFmtId="0" fontId="61" fillId="26" borderId="54" xfId="28" applyFont="1" applyFill="1" applyBorder="1" applyAlignment="1" applyProtection="1">
      <alignment horizontal="center" vertical="center"/>
      <protection hidden="1"/>
    </xf>
    <xf numFmtId="0" fontId="59" fillId="26" borderId="54" xfId="28" applyNumberFormat="1" applyFont="1" applyFill="1" applyBorder="1" applyAlignment="1" applyProtection="1">
      <alignment horizontal="center" vertical="center"/>
      <protection hidden="1"/>
    </xf>
    <xf numFmtId="0" fontId="57" fillId="26" borderId="60" xfId="0" quotePrefix="1" applyNumberFormat="1" applyFont="1" applyFill="1" applyBorder="1" applyAlignment="1" applyProtection="1">
      <alignment horizontal="center" vertical="center"/>
      <protection hidden="1"/>
    </xf>
    <xf numFmtId="0" fontId="33" fillId="33" borderId="10" xfId="0" applyFont="1" applyFill="1" applyBorder="1" applyAlignment="1" applyProtection="1">
      <alignment horizontal="center" vertical="center"/>
      <protection hidden="1"/>
    </xf>
    <xf numFmtId="0" fontId="33" fillId="33" borderId="48" xfId="0" applyFont="1" applyFill="1" applyBorder="1" applyAlignment="1" applyProtection="1">
      <alignment vertical="center"/>
      <protection hidden="1"/>
    </xf>
    <xf numFmtId="0" fontId="58" fillId="33" borderId="73" xfId="0" applyFont="1" applyFill="1" applyBorder="1" applyAlignment="1" applyProtection="1">
      <alignment vertical="center"/>
      <protection hidden="1"/>
    </xf>
    <xf numFmtId="0" fontId="57" fillId="26" borderId="60" xfId="0" applyNumberFormat="1" applyFont="1" applyFill="1" applyBorder="1" applyAlignment="1" applyProtection="1">
      <alignment horizontal="center" vertical="center"/>
      <protection hidden="1"/>
    </xf>
    <xf numFmtId="0" fontId="33" fillId="26" borderId="76" xfId="0" applyNumberFormat="1" applyFont="1" applyFill="1" applyBorder="1" applyAlignment="1" applyProtection="1">
      <alignment horizontal="left" vertical="center"/>
      <protection hidden="1"/>
    </xf>
    <xf numFmtId="0" fontId="57" fillId="26" borderId="70" xfId="0" applyNumberFormat="1" applyFont="1" applyFill="1" applyBorder="1" applyAlignment="1" applyProtection="1">
      <alignment horizontal="center" vertical="center"/>
      <protection hidden="1"/>
    </xf>
    <xf numFmtId="0" fontId="58" fillId="26" borderId="71" xfId="0" applyFont="1" applyFill="1" applyBorder="1" applyAlignment="1" applyProtection="1">
      <alignment vertical="center"/>
      <protection hidden="1"/>
    </xf>
    <xf numFmtId="0" fontId="57" fillId="26" borderId="63" xfId="0" quotePrefix="1" applyNumberFormat="1" applyFont="1" applyFill="1" applyBorder="1" applyAlignment="1" applyProtection="1">
      <alignment horizontal="center" vertical="center"/>
      <protection hidden="1"/>
    </xf>
    <xf numFmtId="0" fontId="59" fillId="26" borderId="74" xfId="28" applyFont="1" applyFill="1" applyBorder="1" applyAlignment="1" applyProtection="1">
      <alignment horizontal="center" vertical="center"/>
      <protection hidden="1"/>
    </xf>
    <xf numFmtId="0" fontId="33" fillId="26" borderId="96" xfId="0" applyFont="1" applyFill="1" applyBorder="1" applyAlignment="1" applyProtection="1">
      <alignment vertical="center"/>
      <protection hidden="1"/>
    </xf>
    <xf numFmtId="0" fontId="58" fillId="26" borderId="97" xfId="0" applyFont="1" applyFill="1" applyBorder="1" applyAlignment="1" applyProtection="1">
      <alignment vertical="center"/>
      <protection hidden="1"/>
    </xf>
    <xf numFmtId="0" fontId="23" fillId="29" borderId="98" xfId="0" applyFont="1" applyFill="1" applyBorder="1" applyAlignment="1" applyProtection="1">
      <alignment vertical="center"/>
      <protection hidden="1"/>
    </xf>
    <xf numFmtId="0" fontId="23" fillId="29" borderId="99" xfId="0" applyFont="1" applyFill="1" applyBorder="1" applyAlignment="1" applyProtection="1">
      <alignment horizontal="left" vertical="center"/>
      <protection hidden="1"/>
    </xf>
    <xf numFmtId="0" fontId="23" fillId="29" borderId="99" xfId="0" applyFont="1" applyFill="1" applyBorder="1" applyAlignment="1" applyProtection="1">
      <alignment horizontal="left"/>
      <protection hidden="1"/>
    </xf>
    <xf numFmtId="0" fontId="6" fillId="29" borderId="100" xfId="0" applyFont="1" applyFill="1" applyBorder="1" applyAlignment="1" applyProtection="1">
      <alignment vertical="center"/>
      <protection hidden="1"/>
    </xf>
    <xf numFmtId="0" fontId="57" fillId="26" borderId="85" xfId="0" applyFont="1" applyFill="1" applyBorder="1" applyAlignment="1" applyProtection="1">
      <alignment horizontal="left" vertical="center"/>
      <protection hidden="1"/>
    </xf>
    <xf numFmtId="0" fontId="57" fillId="26" borderId="0" xfId="0" applyFont="1" applyFill="1" applyBorder="1" applyAlignment="1" applyProtection="1">
      <alignment horizontal="left" vertical="center"/>
      <protection hidden="1"/>
    </xf>
    <xf numFmtId="0" fontId="57" fillId="26" borderId="92" xfId="0" quotePrefix="1" applyNumberFormat="1" applyFont="1" applyFill="1" applyBorder="1" applyAlignment="1" applyProtection="1">
      <alignment horizontal="center" vertical="center"/>
      <protection hidden="1"/>
    </xf>
    <xf numFmtId="0" fontId="23" fillId="26" borderId="75" xfId="0" quotePrefix="1" applyFont="1" applyFill="1" applyBorder="1" applyAlignment="1" applyProtection="1">
      <alignment vertical="center"/>
      <protection hidden="1"/>
    </xf>
    <xf numFmtId="0" fontId="57" fillId="26" borderId="70" xfId="0" quotePrefix="1" applyNumberFormat="1" applyFont="1" applyFill="1" applyBorder="1" applyAlignment="1" applyProtection="1">
      <alignment horizontal="center" vertical="center"/>
      <protection hidden="1"/>
    </xf>
    <xf numFmtId="0" fontId="57" fillId="26" borderId="70" xfId="0" applyFont="1" applyFill="1" applyBorder="1" applyAlignment="1" applyProtection="1">
      <alignment horizontal="center"/>
      <protection hidden="1"/>
    </xf>
    <xf numFmtId="0" fontId="63" fillId="26" borderId="0" xfId="28" applyNumberFormat="1" applyFont="1" applyFill="1" applyBorder="1" applyAlignment="1" applyProtection="1">
      <alignment horizontal="center" vertical="center"/>
      <protection hidden="1"/>
    </xf>
    <xf numFmtId="0" fontId="64" fillId="26" borderId="0" xfId="0" applyNumberFormat="1" applyFont="1" applyFill="1" applyBorder="1" applyAlignment="1" applyProtection="1">
      <alignment horizontal="left" vertical="center"/>
      <protection hidden="1"/>
    </xf>
    <xf numFmtId="0" fontId="64" fillId="26" borderId="0" xfId="0" applyFont="1" applyFill="1" applyBorder="1" applyAlignment="1" applyProtection="1">
      <alignment horizontal="center" vertical="center"/>
      <protection hidden="1"/>
    </xf>
    <xf numFmtId="0" fontId="57" fillId="26" borderId="51" xfId="0" applyNumberFormat="1" applyFont="1" applyFill="1" applyBorder="1" applyAlignment="1" applyProtection="1">
      <alignment horizontal="left" vertical="center"/>
      <protection hidden="1"/>
    </xf>
    <xf numFmtId="0" fontId="33" fillId="26" borderId="49" xfId="0" applyFont="1" applyFill="1" applyBorder="1" applyAlignment="1" applyProtection="1">
      <alignment horizontal="center" vertical="center"/>
      <protection hidden="1"/>
    </xf>
    <xf numFmtId="0" fontId="33" fillId="26" borderId="48" xfId="0" applyNumberFormat="1" applyFont="1" applyFill="1" applyBorder="1" applyAlignment="1" applyProtection="1">
      <alignment horizontal="left" vertical="center"/>
      <protection hidden="1"/>
    </xf>
    <xf numFmtId="0" fontId="59" fillId="26" borderId="74" xfId="28" applyNumberFormat="1" applyFont="1" applyFill="1" applyBorder="1" applyAlignment="1" applyProtection="1">
      <alignment horizontal="center" vertical="center"/>
      <protection hidden="1"/>
    </xf>
    <xf numFmtId="0" fontId="33" fillId="26" borderId="102" xfId="0" applyFont="1" applyFill="1" applyBorder="1" applyAlignment="1" applyProtection="1">
      <alignment horizontal="center" vertical="center"/>
      <protection hidden="1"/>
    </xf>
    <xf numFmtId="0" fontId="23" fillId="29" borderId="99" xfId="0" applyNumberFormat="1" applyFont="1" applyFill="1" applyBorder="1" applyAlignment="1" applyProtection="1">
      <alignment horizontal="left" vertical="center"/>
      <protection hidden="1"/>
    </xf>
    <xf numFmtId="0" fontId="33" fillId="29" borderId="100" xfId="0" applyNumberFormat="1" applyFont="1" applyFill="1" applyBorder="1" applyAlignment="1" applyProtection="1">
      <alignment horizontal="left" vertical="center"/>
      <protection hidden="1"/>
    </xf>
    <xf numFmtId="0" fontId="23" fillId="26" borderId="72" xfId="0" quotePrefix="1" applyFont="1" applyFill="1" applyBorder="1" applyAlignment="1" applyProtection="1">
      <alignment vertical="center"/>
      <protection hidden="1"/>
    </xf>
    <xf numFmtId="0" fontId="57" fillId="26" borderId="48" xfId="0" applyFont="1" applyFill="1" applyBorder="1" applyAlignment="1" applyProtection="1">
      <alignment horizontal="left" vertical="center"/>
      <protection hidden="1"/>
    </xf>
    <xf numFmtId="0" fontId="57" fillId="26" borderId="55" xfId="0" applyNumberFormat="1" applyFont="1" applyFill="1" applyBorder="1" applyAlignment="1" applyProtection="1">
      <alignment horizontal="left" vertical="center"/>
      <protection hidden="1"/>
    </xf>
    <xf numFmtId="0" fontId="23" fillId="26" borderId="62" xfId="0" applyFont="1" applyFill="1" applyBorder="1" applyProtection="1">
      <alignment vertical="center"/>
      <protection hidden="1"/>
    </xf>
    <xf numFmtId="0" fontId="33" fillId="26" borderId="55" xfId="0" applyNumberFormat="1" applyFont="1" applyFill="1" applyBorder="1" applyAlignment="1" applyProtection="1">
      <alignment horizontal="left" vertical="center"/>
      <protection hidden="1"/>
    </xf>
    <xf numFmtId="0" fontId="33" fillId="26" borderId="55" xfId="0" applyFont="1" applyFill="1" applyBorder="1" applyProtection="1">
      <alignment vertical="center"/>
      <protection hidden="1"/>
    </xf>
    <xf numFmtId="0" fontId="23" fillId="26" borderId="24" xfId="0" applyFont="1" applyFill="1" applyBorder="1" applyProtection="1">
      <alignment vertical="center"/>
      <protection hidden="1"/>
    </xf>
    <xf numFmtId="0" fontId="33" fillId="26" borderId="48" xfId="0" applyFont="1" applyFill="1" applyBorder="1" applyProtection="1">
      <alignment vertical="center"/>
      <protection hidden="1"/>
    </xf>
    <xf numFmtId="0" fontId="65" fillId="0" borderId="60" xfId="0" quotePrefix="1" applyNumberFormat="1" applyFont="1" applyFill="1" applyBorder="1" applyAlignment="1" applyProtection="1">
      <alignment horizontal="left" vertical="center"/>
      <protection hidden="1"/>
    </xf>
    <xf numFmtId="0" fontId="66" fillId="0" borderId="0" xfId="0" applyFont="1" applyFill="1" applyBorder="1" applyAlignment="1" applyProtection="1">
      <alignment horizontal="left"/>
      <protection hidden="1"/>
    </xf>
    <xf numFmtId="0" fontId="67" fillId="0" borderId="0" xfId="0" applyFont="1" applyFill="1" applyBorder="1" applyAlignment="1" applyProtection="1">
      <alignment vertical="center"/>
      <protection hidden="1"/>
    </xf>
    <xf numFmtId="0" fontId="22" fillId="0" borderId="0" xfId="0" applyFont="1" applyFill="1" applyBorder="1" applyAlignment="1" applyProtection="1">
      <alignment vertical="center"/>
      <protection hidden="1"/>
    </xf>
    <xf numFmtId="0" fontId="68" fillId="0" borderId="0" xfId="0" applyFont="1" applyFill="1" applyBorder="1" applyAlignment="1" applyProtection="1">
      <alignment vertical="center"/>
      <protection hidden="1"/>
    </xf>
    <xf numFmtId="0" fontId="44" fillId="30" borderId="57" xfId="0" applyNumberFormat="1" applyFont="1" applyFill="1" applyBorder="1" applyAlignment="1" applyProtection="1">
      <alignment horizontal="left" vertical="center"/>
      <protection hidden="1"/>
    </xf>
    <xf numFmtId="0" fontId="44" fillId="30" borderId="58" xfId="0" applyNumberFormat="1" applyFont="1" applyFill="1" applyBorder="1" applyAlignment="1" applyProtection="1">
      <alignment horizontal="left" vertical="center"/>
      <protection hidden="1"/>
    </xf>
    <xf numFmtId="0" fontId="44" fillId="30" borderId="59" xfId="0" applyNumberFormat="1" applyFont="1" applyFill="1" applyBorder="1" applyAlignment="1" applyProtection="1">
      <alignment horizontal="left" vertical="center"/>
      <protection hidden="1"/>
    </xf>
    <xf numFmtId="0" fontId="23" fillId="29" borderId="83" xfId="0" applyFont="1" applyFill="1" applyBorder="1" applyAlignment="1" applyProtection="1">
      <alignment vertical="center"/>
      <protection hidden="1"/>
    </xf>
    <xf numFmtId="0" fontId="57" fillId="29" borderId="82" xfId="0" applyNumberFormat="1" applyFont="1" applyFill="1" applyBorder="1" applyAlignment="1" applyProtection="1">
      <alignment horizontal="right" vertical="center"/>
      <protection hidden="1"/>
    </xf>
    <xf numFmtId="0" fontId="57" fillId="26" borderId="61" xfId="0" applyFont="1" applyFill="1" applyBorder="1" applyAlignment="1" applyProtection="1">
      <alignment horizontal="right" vertical="center"/>
      <protection hidden="1"/>
    </xf>
    <xf numFmtId="0" fontId="23" fillId="26" borderId="75" xfId="0" applyFont="1" applyFill="1" applyBorder="1" applyAlignment="1" applyProtection="1">
      <alignment vertical="center"/>
      <protection hidden="1"/>
    </xf>
    <xf numFmtId="0" fontId="57" fillId="26" borderId="73" xfId="0" applyFont="1" applyFill="1" applyBorder="1" applyAlignment="1" applyProtection="1">
      <alignment horizontal="right" vertical="center"/>
      <protection hidden="1"/>
    </xf>
    <xf numFmtId="0" fontId="23" fillId="26" borderId="60" xfId="0" applyFont="1" applyFill="1" applyBorder="1" applyAlignment="1" applyProtection="1">
      <alignment vertical="center"/>
      <protection hidden="1"/>
    </xf>
    <xf numFmtId="0" fontId="23" fillId="26" borderId="24" xfId="0" applyNumberFormat="1" applyFont="1" applyFill="1" applyBorder="1" applyAlignment="1" applyProtection="1">
      <alignment horizontal="right" vertical="center"/>
      <protection hidden="1"/>
    </xf>
    <xf numFmtId="0" fontId="23" fillId="26" borderId="94" xfId="0" applyFont="1" applyFill="1" applyBorder="1" applyAlignment="1" applyProtection="1">
      <alignment vertical="center"/>
      <protection hidden="1"/>
    </xf>
    <xf numFmtId="0" fontId="64" fillId="33" borderId="48" xfId="0" applyNumberFormat="1" applyFont="1" applyFill="1" applyBorder="1" applyAlignment="1" applyProtection="1">
      <alignment horizontal="left" vertical="center"/>
      <protection hidden="1"/>
    </xf>
    <xf numFmtId="0" fontId="70" fillId="26" borderId="60" xfId="0" applyNumberFormat="1" applyFont="1" applyFill="1" applyBorder="1" applyAlignment="1" applyProtection="1">
      <alignment horizontal="center" vertical="center"/>
      <protection hidden="1"/>
    </xf>
    <xf numFmtId="0" fontId="69" fillId="26" borderId="24" xfId="0" applyFont="1" applyFill="1" applyBorder="1" applyProtection="1">
      <alignment vertical="center"/>
      <protection hidden="1"/>
    </xf>
    <xf numFmtId="0" fontId="70" fillId="26" borderId="70" xfId="0" applyNumberFormat="1" applyFont="1" applyFill="1" applyBorder="1" applyAlignment="1" applyProtection="1">
      <alignment horizontal="center" vertical="center"/>
      <protection hidden="1"/>
    </xf>
    <xf numFmtId="0" fontId="23" fillId="26" borderId="105" xfId="0" quotePrefix="1" applyFont="1" applyFill="1" applyBorder="1" applyAlignment="1" applyProtection="1">
      <alignment vertical="center"/>
      <protection hidden="1"/>
    </xf>
    <xf numFmtId="0" fontId="23" fillId="26" borderId="62" xfId="0" quotePrefix="1" applyFont="1" applyFill="1" applyBorder="1" applyAlignment="1" applyProtection="1">
      <alignment vertical="center"/>
      <protection hidden="1"/>
    </xf>
    <xf numFmtId="0" fontId="59" fillId="26" borderId="62" xfId="28" quotePrefix="1" applyNumberFormat="1" applyFont="1" applyFill="1" applyBorder="1" applyAlignment="1" applyProtection="1">
      <alignment horizontal="center" vertical="center"/>
      <protection hidden="1"/>
    </xf>
    <xf numFmtId="0" fontId="59" fillId="26" borderId="54" xfId="28" quotePrefix="1" applyNumberFormat="1" applyFont="1" applyFill="1" applyBorder="1" applyAlignment="1" applyProtection="1">
      <alignment horizontal="center" vertical="center"/>
      <protection hidden="1"/>
    </xf>
    <xf numFmtId="0" fontId="57" fillId="26" borderId="94" xfId="0" applyFont="1" applyFill="1" applyBorder="1" applyAlignment="1" applyProtection="1">
      <alignment horizontal="center" vertical="center"/>
      <protection hidden="1"/>
    </xf>
    <xf numFmtId="0" fontId="57" fillId="26" borderId="90" xfId="0" applyNumberFormat="1" applyFont="1" applyFill="1" applyBorder="1" applyAlignment="1" applyProtection="1">
      <alignment horizontal="center" vertical="center"/>
      <protection hidden="1"/>
    </xf>
    <xf numFmtId="0" fontId="23" fillId="26" borderId="60" xfId="0" quotePrefix="1" applyFont="1" applyFill="1" applyBorder="1" applyProtection="1">
      <alignment vertical="center"/>
      <protection hidden="1"/>
    </xf>
    <xf numFmtId="0" fontId="23" fillId="26" borderId="75" xfId="0" quotePrefix="1" applyFont="1" applyFill="1" applyBorder="1" applyProtection="1">
      <alignment vertical="center"/>
      <protection hidden="1"/>
    </xf>
    <xf numFmtId="0" fontId="33" fillId="26" borderId="0" xfId="0" applyNumberFormat="1" applyFont="1" applyFill="1" applyBorder="1" applyAlignment="1" applyProtection="1">
      <alignment horizontal="left" vertical="center"/>
      <protection hidden="1"/>
    </xf>
    <xf numFmtId="0" fontId="23" fillId="26" borderId="70" xfId="0" quotePrefix="1" applyFont="1" applyFill="1" applyBorder="1" applyProtection="1">
      <alignment vertical="center"/>
      <protection hidden="1"/>
    </xf>
    <xf numFmtId="0" fontId="23" fillId="26" borderId="75" xfId="0" applyFont="1" applyFill="1" applyBorder="1" applyProtection="1">
      <alignment vertical="center"/>
      <protection hidden="1"/>
    </xf>
    <xf numFmtId="0" fontId="23" fillId="26" borderId="60" xfId="0" applyFont="1" applyFill="1" applyBorder="1" applyProtection="1">
      <alignment vertical="center"/>
      <protection hidden="1"/>
    </xf>
    <xf numFmtId="0" fontId="70" fillId="26" borderId="60" xfId="0" applyFont="1" applyFill="1" applyBorder="1" applyAlignment="1" applyProtection="1">
      <alignment horizontal="center"/>
      <protection hidden="1"/>
    </xf>
    <xf numFmtId="0" fontId="33" fillId="26" borderId="24" xfId="0" applyNumberFormat="1" applyFont="1" applyFill="1" applyBorder="1" applyAlignment="1" applyProtection="1">
      <alignment horizontal="left" vertical="center" shrinkToFit="1"/>
      <protection hidden="1"/>
    </xf>
    <xf numFmtId="0" fontId="33" fillId="0" borderId="0" xfId="0" applyFont="1">
      <alignment vertical="center"/>
    </xf>
    <xf numFmtId="0" fontId="0" fillId="0" borderId="0" xfId="0" applyFill="1">
      <alignment vertical="center"/>
    </xf>
    <xf numFmtId="0" fontId="23" fillId="0" borderId="0" xfId="0" applyFont="1" applyFill="1">
      <alignment vertical="center"/>
    </xf>
    <xf numFmtId="0" fontId="6" fillId="0" borderId="0" xfId="0" applyFont="1" applyFill="1">
      <alignment vertical="center"/>
    </xf>
    <xf numFmtId="0" fontId="0" fillId="0" borderId="0" xfId="0" applyBorder="1">
      <alignment vertical="center"/>
    </xf>
    <xf numFmtId="0" fontId="33" fillId="26" borderId="10" xfId="0" applyFont="1" applyFill="1" applyBorder="1" applyAlignment="1">
      <alignment horizontal="left" vertical="center" shrinkToFit="1"/>
    </xf>
    <xf numFmtId="49" fontId="33" fillId="0" borderId="0" xfId="34" applyNumberFormat="1" applyFont="1" applyFill="1" applyBorder="1" applyAlignment="1">
      <alignment horizontal="center"/>
    </xf>
    <xf numFmtId="2" fontId="33" fillId="0" borderId="0" xfId="0" applyNumberFormat="1" applyFont="1" applyFill="1" applyBorder="1" applyAlignment="1">
      <alignment horizontal="left" shrinkToFit="1"/>
    </xf>
    <xf numFmtId="2" fontId="33" fillId="0" borderId="0" xfId="0" applyNumberFormat="1" applyFont="1" applyFill="1" applyBorder="1" applyAlignment="1">
      <alignment horizontal="center"/>
    </xf>
    <xf numFmtId="0" fontId="6" fillId="0" borderId="0" xfId="0" applyNumberFormat="1" applyFont="1">
      <alignment vertical="center"/>
    </xf>
    <xf numFmtId="0" fontId="6" fillId="0" borderId="0" xfId="0" applyFont="1" applyAlignment="1">
      <alignment horizontal="left" vertical="center" shrinkToFit="1"/>
    </xf>
    <xf numFmtId="2" fontId="72" fillId="0" borderId="0" xfId="0" applyNumberFormat="1" applyFont="1" applyFill="1" applyBorder="1" applyAlignment="1" applyProtection="1">
      <alignment horizontal="left"/>
      <protection hidden="1"/>
    </xf>
    <xf numFmtId="49" fontId="72" fillId="0" borderId="0" xfId="0" applyNumberFormat="1" applyFont="1" applyFill="1" applyBorder="1" applyProtection="1">
      <alignment vertical="center"/>
      <protection hidden="1"/>
    </xf>
    <xf numFmtId="0" fontId="73" fillId="0" borderId="0" xfId="0" applyFont="1" applyAlignment="1">
      <alignment vertical="center" shrinkToFit="1"/>
    </xf>
    <xf numFmtId="0" fontId="73" fillId="0" borderId="0" xfId="0" applyFont="1">
      <alignment vertical="center"/>
    </xf>
    <xf numFmtId="2" fontId="73" fillId="0" borderId="0" xfId="0" applyNumberFormat="1" applyFont="1" applyFill="1" applyBorder="1" applyAlignment="1" applyProtection="1">
      <alignment horizontal="center"/>
      <protection hidden="1"/>
    </xf>
    <xf numFmtId="0" fontId="73" fillId="0" borderId="0" xfId="0" applyNumberFormat="1" applyFont="1">
      <alignment vertical="center"/>
    </xf>
    <xf numFmtId="0" fontId="73" fillId="0" borderId="0" xfId="0" applyFont="1" applyAlignment="1">
      <alignment horizontal="left" vertical="center" shrinkToFit="1"/>
    </xf>
    <xf numFmtId="0" fontId="73" fillId="0" borderId="0" xfId="0" applyFont="1" applyFill="1">
      <alignment vertical="center"/>
    </xf>
    <xf numFmtId="0" fontId="72" fillId="0" borderId="0" xfId="0" applyNumberFormat="1" applyFont="1" applyFill="1" applyBorder="1" applyProtection="1">
      <alignment vertical="center"/>
      <protection hidden="1"/>
    </xf>
    <xf numFmtId="2" fontId="6" fillId="0" borderId="0" xfId="0" applyNumberFormat="1" applyFont="1" applyFill="1" applyBorder="1" applyAlignment="1" applyProtection="1">
      <alignment horizontal="left" shrinkToFit="1"/>
      <protection hidden="1"/>
    </xf>
    <xf numFmtId="1" fontId="72" fillId="0" borderId="0" xfId="0" applyNumberFormat="1" applyFont="1" applyFill="1" applyBorder="1" applyAlignment="1" applyProtection="1">
      <alignment horizontal="center"/>
      <protection hidden="1"/>
    </xf>
    <xf numFmtId="2" fontId="73" fillId="0" borderId="0" xfId="0" applyNumberFormat="1" applyFont="1" applyFill="1" applyBorder="1" applyAlignment="1" applyProtection="1">
      <alignment horizontal="left" shrinkToFit="1"/>
      <protection hidden="1"/>
    </xf>
    <xf numFmtId="0" fontId="6" fillId="31" borderId="10" xfId="0" applyFont="1" applyFill="1" applyBorder="1" applyAlignment="1" applyProtection="1">
      <alignment horizontal="center" vertical="center"/>
      <protection hidden="1"/>
    </xf>
    <xf numFmtId="0" fontId="6" fillId="31" borderId="10" xfId="0" applyFont="1" applyFill="1" applyBorder="1" applyAlignment="1" applyProtection="1">
      <alignment horizontal="center" vertical="center" shrinkToFit="1"/>
      <protection hidden="1"/>
    </xf>
    <xf numFmtId="2" fontId="33" fillId="31" borderId="10" xfId="0" applyNumberFormat="1" applyFont="1" applyFill="1" applyBorder="1" applyAlignment="1" applyProtection="1">
      <alignment horizontal="center"/>
      <protection hidden="1"/>
    </xf>
    <xf numFmtId="0" fontId="6" fillId="31" borderId="10" xfId="0" applyNumberFormat="1" applyFont="1" applyFill="1" applyBorder="1" applyAlignment="1" applyProtection="1">
      <alignment horizontal="center" vertical="center"/>
      <protection hidden="1"/>
    </xf>
    <xf numFmtId="0" fontId="6" fillId="31" borderId="10" xfId="0" applyFont="1" applyFill="1" applyBorder="1" applyAlignment="1" applyProtection="1">
      <alignment horizontal="left" vertical="center" shrinkToFit="1"/>
      <protection hidden="1"/>
    </xf>
    <xf numFmtId="2" fontId="33" fillId="31" borderId="10" xfId="0" applyNumberFormat="1" applyFont="1" applyFill="1" applyBorder="1" applyAlignment="1" applyProtection="1">
      <alignment horizontal="center" vertical="top" shrinkToFit="1"/>
      <protection hidden="1"/>
    </xf>
    <xf numFmtId="2" fontId="33" fillId="31" borderId="24" xfId="0" applyNumberFormat="1" applyFont="1" applyFill="1" applyBorder="1" applyAlignment="1" applyProtection="1">
      <alignment horizontal="center" vertical="top" shrinkToFit="1"/>
      <protection hidden="1"/>
    </xf>
    <xf numFmtId="2" fontId="33" fillId="31" borderId="25" xfId="0" applyNumberFormat="1" applyFont="1" applyFill="1" applyBorder="1" applyAlignment="1" applyProtection="1">
      <alignment horizontal="center" vertical="top" shrinkToFit="1"/>
      <protection hidden="1"/>
    </xf>
    <xf numFmtId="0" fontId="6" fillId="31" borderId="10" xfId="0" applyNumberFormat="1" applyFont="1" applyFill="1" applyBorder="1" applyAlignment="1" applyProtection="1">
      <alignment horizontal="center" vertical="center" shrinkToFit="1"/>
      <protection hidden="1"/>
    </xf>
    <xf numFmtId="0" fontId="6" fillId="0" borderId="0" xfId="0" applyFont="1" applyFill="1" applyAlignment="1">
      <alignment vertical="center" shrinkToFit="1"/>
    </xf>
    <xf numFmtId="183" fontId="33" fillId="31" borderId="10" xfId="34" applyNumberFormat="1" applyFont="1" applyFill="1" applyBorder="1" applyAlignment="1" applyProtection="1">
      <alignment horizontal="center" vertical="top"/>
      <protection hidden="1"/>
    </xf>
    <xf numFmtId="40" fontId="33" fillId="31" borderId="10" xfId="34" applyNumberFormat="1" applyFont="1" applyFill="1" applyBorder="1" applyAlignment="1" applyProtection="1">
      <alignment horizontal="center" vertical="top"/>
      <protection hidden="1"/>
    </xf>
    <xf numFmtId="40" fontId="33" fillId="31" borderId="24" xfId="34" applyNumberFormat="1" applyFont="1" applyFill="1" applyBorder="1" applyAlignment="1" applyProtection="1">
      <alignment horizontal="center" vertical="top"/>
      <protection hidden="1"/>
    </xf>
    <xf numFmtId="0" fontId="23" fillId="31" borderId="10" xfId="0" applyFont="1" applyFill="1" applyBorder="1" applyAlignment="1" applyProtection="1">
      <alignment horizontal="center" vertical="center"/>
      <protection hidden="1"/>
    </xf>
    <xf numFmtId="0" fontId="42" fillId="31" borderId="56" xfId="0" applyFont="1" applyFill="1" applyBorder="1" applyAlignment="1" applyProtection="1">
      <alignment horizontal="left" vertical="center" shrinkToFit="1"/>
      <protection hidden="1"/>
    </xf>
    <xf numFmtId="183" fontId="33" fillId="31" borderId="25" xfId="0" applyNumberFormat="1" applyFont="1" applyFill="1" applyBorder="1" applyAlignment="1" applyProtection="1">
      <alignment horizontal="center" vertical="top"/>
      <protection hidden="1"/>
    </xf>
    <xf numFmtId="183" fontId="33" fillId="31" borderId="10" xfId="0" applyNumberFormat="1" applyFont="1" applyFill="1" applyBorder="1" applyAlignment="1" applyProtection="1">
      <alignment horizontal="center" vertical="top"/>
      <protection hidden="1"/>
    </xf>
    <xf numFmtId="0" fontId="23" fillId="31" borderId="10" xfId="0" applyNumberFormat="1" applyFont="1" applyFill="1" applyBorder="1" applyAlignment="1" applyProtection="1">
      <alignment horizontal="center" vertical="center"/>
      <protection hidden="1"/>
    </xf>
    <xf numFmtId="0" fontId="23" fillId="31" borderId="10" xfId="0" applyFont="1" applyFill="1" applyBorder="1" applyAlignment="1" applyProtection="1">
      <alignment horizontal="left" vertical="center" shrinkToFit="1"/>
      <protection hidden="1"/>
    </xf>
    <xf numFmtId="40" fontId="57" fillId="31" borderId="10" xfId="34" applyNumberFormat="1" applyFont="1" applyFill="1" applyBorder="1" applyAlignment="1" applyProtection="1">
      <alignment horizontal="center" vertical="top"/>
      <protection hidden="1"/>
    </xf>
    <xf numFmtId="40" fontId="57" fillId="31" borderId="24" xfId="34" applyNumberFormat="1" applyFont="1" applyFill="1" applyBorder="1" applyAlignment="1" applyProtection="1">
      <alignment horizontal="center" vertical="top"/>
      <protection hidden="1"/>
    </xf>
    <xf numFmtId="2" fontId="57" fillId="31" borderId="25" xfId="0" applyNumberFormat="1" applyFont="1" applyFill="1" applyBorder="1" applyAlignment="1" applyProtection="1">
      <alignment horizontal="center" vertical="top"/>
      <protection hidden="1"/>
    </xf>
    <xf numFmtId="2" fontId="57" fillId="31" borderId="10" xfId="0" applyNumberFormat="1" applyFont="1" applyFill="1" applyBorder="1" applyAlignment="1" applyProtection="1">
      <alignment horizontal="center" vertical="top"/>
      <protection hidden="1"/>
    </xf>
    <xf numFmtId="0" fontId="57" fillId="29" borderId="10" xfId="0" applyNumberFormat="1" applyFont="1" applyFill="1" applyBorder="1" applyAlignment="1" applyProtection="1">
      <alignment horizontal="left" vertical="center"/>
      <protection hidden="1"/>
    </xf>
    <xf numFmtId="0" fontId="57" fillId="29" borderId="10" xfId="0" applyNumberFormat="1" applyFont="1" applyFill="1" applyBorder="1" applyAlignment="1" applyProtection="1">
      <alignment horizontal="left" vertical="center" shrinkToFit="1"/>
      <protection hidden="1"/>
    </xf>
    <xf numFmtId="183" fontId="57" fillId="29" borderId="10" xfId="34" applyNumberFormat="1" applyFont="1" applyFill="1" applyBorder="1" applyAlignment="1" applyProtection="1">
      <alignment horizontal="center" vertical="center"/>
      <protection hidden="1"/>
    </xf>
    <xf numFmtId="183" fontId="57" fillId="29" borderId="25" xfId="34" applyNumberFormat="1" applyFont="1" applyFill="1" applyBorder="1" applyAlignment="1" applyProtection="1">
      <alignment horizontal="center" vertical="center"/>
      <protection hidden="1"/>
    </xf>
    <xf numFmtId="49" fontId="57" fillId="29" borderId="10" xfId="0" applyNumberFormat="1" applyFont="1" applyFill="1" applyBorder="1" applyAlignment="1" applyProtection="1">
      <alignment horizontal="left" vertical="center"/>
      <protection hidden="1"/>
    </xf>
    <xf numFmtId="2" fontId="57" fillId="29" borderId="10" xfId="34" applyNumberFormat="1" applyFont="1" applyFill="1" applyBorder="1" applyAlignment="1" applyProtection="1">
      <alignment horizontal="center" vertical="center"/>
      <protection hidden="1"/>
    </xf>
    <xf numFmtId="2" fontId="57" fillId="29" borderId="25" xfId="34" applyNumberFormat="1" applyFont="1" applyFill="1" applyBorder="1" applyAlignment="1" applyProtection="1">
      <alignment horizontal="center" vertical="center"/>
      <protection hidden="1"/>
    </xf>
    <xf numFmtId="0" fontId="57" fillId="26" borderId="10" xfId="0" applyNumberFormat="1" applyFont="1" applyFill="1" applyBorder="1" applyAlignment="1" applyProtection="1">
      <alignment horizontal="left" vertical="center"/>
      <protection hidden="1"/>
    </xf>
    <xf numFmtId="0" fontId="57" fillId="26" borderId="10" xfId="0" applyNumberFormat="1" applyFont="1" applyFill="1" applyBorder="1" applyAlignment="1" applyProtection="1">
      <alignment horizontal="left" vertical="center" shrinkToFit="1"/>
      <protection hidden="1"/>
    </xf>
    <xf numFmtId="183" fontId="57" fillId="26" borderId="10" xfId="34" applyNumberFormat="1" applyFont="1" applyFill="1" applyBorder="1" applyAlignment="1" applyProtection="1">
      <alignment horizontal="center"/>
      <protection hidden="1"/>
    </xf>
    <xf numFmtId="183" fontId="57" fillId="26" borderId="24" xfId="34" applyNumberFormat="1" applyFont="1" applyFill="1" applyBorder="1" applyAlignment="1" applyProtection="1">
      <alignment horizontal="center" vertical="center"/>
      <protection hidden="1"/>
    </xf>
    <xf numFmtId="183" fontId="57" fillId="26" borderId="25" xfId="34" applyNumberFormat="1" applyFont="1" applyFill="1" applyBorder="1" applyAlignment="1" applyProtection="1">
      <alignment horizontal="center"/>
      <protection hidden="1"/>
    </xf>
    <xf numFmtId="49" fontId="57" fillId="26" borderId="10" xfId="0" applyNumberFormat="1" applyFont="1" applyFill="1" applyBorder="1" applyAlignment="1" applyProtection="1">
      <alignment horizontal="left" vertical="center"/>
      <protection hidden="1"/>
    </xf>
    <xf numFmtId="2" fontId="57" fillId="26" borderId="10" xfId="34" applyNumberFormat="1" applyFont="1" applyFill="1" applyBorder="1" applyAlignment="1" applyProtection="1">
      <alignment horizontal="center"/>
      <protection hidden="1"/>
    </xf>
    <xf numFmtId="2" fontId="57" fillId="26" borderId="25" xfId="34" applyNumberFormat="1" applyFont="1" applyFill="1" applyBorder="1" applyAlignment="1" applyProtection="1">
      <alignment horizontal="center"/>
      <protection hidden="1"/>
    </xf>
    <xf numFmtId="2" fontId="57" fillId="26" borderId="24" xfId="34" applyNumberFormat="1" applyFont="1" applyFill="1" applyBorder="1" applyAlignment="1" applyProtection="1">
      <alignment horizontal="center" vertical="center"/>
      <protection hidden="1"/>
    </xf>
    <xf numFmtId="0" fontId="33" fillId="26" borderId="10" xfId="0" applyNumberFormat="1" applyFont="1" applyFill="1" applyBorder="1" applyAlignment="1" applyProtection="1">
      <alignment horizontal="left" vertical="center"/>
      <protection hidden="1"/>
    </xf>
    <xf numFmtId="0" fontId="33" fillId="26" borderId="10" xfId="0" applyNumberFormat="1" applyFont="1" applyFill="1" applyBorder="1" applyAlignment="1" applyProtection="1">
      <alignment horizontal="left" vertical="center" shrinkToFit="1"/>
      <protection hidden="1"/>
    </xf>
    <xf numFmtId="183" fontId="33" fillId="26" borderId="10" xfId="34" applyNumberFormat="1" applyFont="1" applyFill="1" applyBorder="1" applyAlignment="1" applyProtection="1">
      <alignment horizontal="center" vertical="center"/>
      <protection hidden="1"/>
    </xf>
    <xf numFmtId="183" fontId="33" fillId="26" borderId="25" xfId="34" applyNumberFormat="1" applyFont="1" applyFill="1" applyBorder="1" applyAlignment="1" applyProtection="1">
      <alignment horizontal="center" vertical="center"/>
      <protection hidden="1"/>
    </xf>
    <xf numFmtId="49" fontId="33" fillId="26" borderId="10" xfId="0" applyNumberFormat="1" applyFont="1" applyFill="1" applyBorder="1" applyAlignment="1" applyProtection="1">
      <alignment horizontal="left" vertical="center"/>
      <protection hidden="1"/>
    </xf>
    <xf numFmtId="0" fontId="33" fillId="26" borderId="10" xfId="0" applyFont="1" applyFill="1" applyBorder="1" applyAlignment="1" applyProtection="1">
      <alignment horizontal="left" vertical="center" shrinkToFit="1"/>
      <protection hidden="1"/>
    </xf>
    <xf numFmtId="183" fontId="33" fillId="34" borderId="10" xfId="34" applyNumberFormat="1" applyFont="1" applyFill="1" applyBorder="1" applyAlignment="1" applyProtection="1">
      <alignment horizontal="center" vertical="center"/>
      <protection hidden="1"/>
    </xf>
    <xf numFmtId="2" fontId="33" fillId="26" borderId="10" xfId="34" applyNumberFormat="1" applyFont="1" applyFill="1" applyBorder="1" applyAlignment="1" applyProtection="1">
      <alignment horizontal="center" vertical="center"/>
      <protection hidden="1"/>
    </xf>
    <xf numFmtId="2" fontId="33" fillId="26" borderId="25" xfId="34" applyNumberFormat="1" applyFont="1" applyFill="1" applyBorder="1" applyAlignment="1" applyProtection="1">
      <alignment horizontal="center" vertical="center"/>
      <protection hidden="1"/>
    </xf>
    <xf numFmtId="176" fontId="33" fillId="26" borderId="24" xfId="0" applyNumberFormat="1" applyFont="1" applyFill="1" applyBorder="1" applyAlignment="1" applyProtection="1">
      <alignment horizontal="center" vertical="center"/>
      <protection hidden="1"/>
    </xf>
    <xf numFmtId="2" fontId="33" fillId="34" borderId="10" xfId="34" applyNumberFormat="1" applyFont="1" applyFill="1" applyBorder="1" applyAlignment="1" applyProtection="1">
      <alignment horizontal="center" vertical="center"/>
      <protection hidden="1"/>
    </xf>
    <xf numFmtId="183" fontId="33" fillId="26" borderId="24" xfId="34" applyNumberFormat="1" applyFont="1" applyFill="1" applyBorder="1" applyAlignment="1" applyProtection="1">
      <alignment horizontal="center" vertical="center"/>
      <protection hidden="1"/>
    </xf>
    <xf numFmtId="183" fontId="33" fillId="33" borderId="10" xfId="34" applyNumberFormat="1" applyFont="1" applyFill="1" applyBorder="1" applyAlignment="1" applyProtection="1">
      <alignment horizontal="center" vertical="center"/>
      <protection hidden="1"/>
    </xf>
    <xf numFmtId="2" fontId="33" fillId="35" borderId="10" xfId="34" applyNumberFormat="1" applyFont="1" applyFill="1" applyBorder="1" applyAlignment="1" applyProtection="1">
      <alignment horizontal="center" vertical="center"/>
      <protection hidden="1"/>
    </xf>
    <xf numFmtId="2" fontId="33" fillId="26" borderId="24" xfId="34" applyNumberFormat="1" applyFont="1" applyFill="1" applyBorder="1" applyAlignment="1" applyProtection="1">
      <alignment horizontal="center" vertical="center"/>
      <protection hidden="1"/>
    </xf>
    <xf numFmtId="183" fontId="57" fillId="26" borderId="24" xfId="0" applyNumberFormat="1" applyFont="1" applyFill="1" applyBorder="1" applyAlignment="1" applyProtection="1">
      <alignment horizontal="center" vertical="center"/>
      <protection hidden="1"/>
    </xf>
    <xf numFmtId="0" fontId="57" fillId="26" borderId="10" xfId="0" applyFont="1" applyFill="1" applyBorder="1" applyAlignment="1" applyProtection="1">
      <alignment horizontal="left" vertical="center" shrinkToFit="1"/>
      <protection hidden="1"/>
    </xf>
    <xf numFmtId="176" fontId="57" fillId="26" borderId="24" xfId="0" applyNumberFormat="1" applyFont="1" applyFill="1" applyBorder="1" applyAlignment="1" applyProtection="1">
      <alignment horizontal="center" vertical="center"/>
      <protection hidden="1"/>
    </xf>
    <xf numFmtId="183" fontId="33" fillId="26" borderId="24" xfId="0" applyNumberFormat="1" applyFont="1" applyFill="1" applyBorder="1" applyAlignment="1" applyProtection="1">
      <alignment horizontal="center" vertical="center"/>
      <protection hidden="1"/>
    </xf>
    <xf numFmtId="183" fontId="33" fillId="26" borderId="10" xfId="0" applyNumberFormat="1" applyFont="1" applyFill="1" applyBorder="1" applyAlignment="1" applyProtection="1">
      <alignment horizontal="center"/>
      <protection hidden="1"/>
    </xf>
    <xf numFmtId="183" fontId="33" fillId="33" borderId="24" xfId="0" applyNumberFormat="1" applyFont="1" applyFill="1" applyBorder="1" applyAlignment="1" applyProtection="1">
      <alignment horizontal="center" vertical="center"/>
      <protection hidden="1"/>
    </xf>
    <xf numFmtId="2" fontId="33" fillId="26" borderId="10" xfId="0" applyNumberFormat="1" applyFont="1" applyFill="1" applyBorder="1" applyAlignment="1" applyProtection="1">
      <alignment horizontal="center"/>
      <protection hidden="1"/>
    </xf>
    <xf numFmtId="2" fontId="33" fillId="24" borderId="10" xfId="34" applyNumberFormat="1" applyFont="1" applyFill="1" applyBorder="1" applyAlignment="1" applyProtection="1">
      <alignment horizontal="center" vertical="center"/>
      <protection hidden="1"/>
    </xf>
    <xf numFmtId="0" fontId="33" fillId="33" borderId="10" xfId="0" applyNumberFormat="1" applyFont="1" applyFill="1" applyBorder="1" applyAlignment="1" applyProtection="1">
      <alignment horizontal="left" vertical="center"/>
      <protection hidden="1"/>
    </xf>
    <xf numFmtId="0" fontId="33" fillId="33" borderId="10" xfId="0" applyNumberFormat="1" applyFont="1" applyFill="1" applyBorder="1" applyAlignment="1" applyProtection="1">
      <alignment horizontal="left" vertical="center" shrinkToFit="1"/>
      <protection hidden="1"/>
    </xf>
    <xf numFmtId="183" fontId="33" fillId="33" borderId="24" xfId="34" applyNumberFormat="1" applyFont="1" applyFill="1" applyBorder="1" applyAlignment="1" applyProtection="1">
      <alignment horizontal="center" vertical="center"/>
      <protection hidden="1"/>
    </xf>
    <xf numFmtId="183" fontId="33" fillId="33" borderId="25" xfId="34" applyNumberFormat="1" applyFont="1" applyFill="1" applyBorder="1" applyAlignment="1" applyProtection="1">
      <alignment horizontal="center" vertical="center"/>
      <protection hidden="1"/>
    </xf>
    <xf numFmtId="49" fontId="33" fillId="33" borderId="10" xfId="0" applyNumberFormat="1" applyFont="1" applyFill="1" applyBorder="1" applyAlignment="1" applyProtection="1">
      <alignment horizontal="left" vertical="center"/>
      <protection hidden="1"/>
    </xf>
    <xf numFmtId="0" fontId="33" fillId="33" borderId="10" xfId="0" applyFont="1" applyFill="1" applyBorder="1" applyAlignment="1" applyProtection="1">
      <alignment horizontal="left" vertical="center" shrinkToFit="1"/>
      <protection hidden="1"/>
    </xf>
    <xf numFmtId="2" fontId="33" fillId="33" borderId="10" xfId="34" applyNumberFormat="1" applyFont="1" applyFill="1" applyBorder="1" applyAlignment="1" applyProtection="1">
      <alignment horizontal="center" vertical="center"/>
      <protection hidden="1"/>
    </xf>
    <xf numFmtId="2" fontId="33" fillId="33" borderId="24" xfId="34" applyNumberFormat="1" applyFont="1" applyFill="1" applyBorder="1" applyAlignment="1" applyProtection="1">
      <alignment horizontal="center" vertical="center"/>
      <protection hidden="1"/>
    </xf>
    <xf numFmtId="2" fontId="33" fillId="33" borderId="25" xfId="34" applyNumberFormat="1" applyFont="1" applyFill="1" applyBorder="1" applyAlignment="1" applyProtection="1">
      <alignment horizontal="center" vertical="center"/>
      <protection hidden="1"/>
    </xf>
    <xf numFmtId="176" fontId="33" fillId="33" borderId="10" xfId="34" applyNumberFormat="1" applyFont="1" applyFill="1" applyBorder="1" applyAlignment="1" applyProtection="1">
      <alignment horizontal="center" vertical="center"/>
      <protection hidden="1"/>
    </xf>
    <xf numFmtId="176" fontId="33" fillId="33" borderId="24" xfId="34" applyNumberFormat="1" applyFont="1" applyFill="1" applyBorder="1" applyAlignment="1" applyProtection="1">
      <alignment horizontal="center" vertical="center"/>
      <protection hidden="1"/>
    </xf>
    <xf numFmtId="176" fontId="33" fillId="33" borderId="25" xfId="34" applyNumberFormat="1" applyFont="1" applyFill="1" applyBorder="1" applyAlignment="1" applyProtection="1">
      <alignment horizontal="center" vertical="center"/>
      <protection hidden="1"/>
    </xf>
    <xf numFmtId="176" fontId="57" fillId="26" borderId="10" xfId="34" applyNumberFormat="1" applyFont="1" applyFill="1" applyBorder="1" applyAlignment="1" applyProtection="1">
      <alignment horizontal="center"/>
      <protection hidden="1"/>
    </xf>
    <xf numFmtId="176" fontId="57" fillId="26" borderId="25" xfId="34" applyNumberFormat="1" applyFont="1" applyFill="1" applyBorder="1" applyAlignment="1" applyProtection="1">
      <alignment horizontal="center"/>
      <protection hidden="1"/>
    </xf>
    <xf numFmtId="176" fontId="33" fillId="26" borderId="10" xfId="34" applyNumberFormat="1" applyFont="1" applyFill="1" applyBorder="1" applyAlignment="1" applyProtection="1">
      <alignment horizontal="center" vertical="center"/>
      <protection hidden="1"/>
    </xf>
    <xf numFmtId="176" fontId="33" fillId="26" borderId="24" xfId="34" applyNumberFormat="1" applyFont="1" applyFill="1" applyBorder="1" applyAlignment="1" applyProtection="1">
      <alignment horizontal="center" vertical="center"/>
      <protection hidden="1"/>
    </xf>
    <xf numFmtId="176" fontId="33" fillId="26" borderId="25" xfId="34" applyNumberFormat="1" applyFont="1" applyFill="1" applyBorder="1" applyAlignment="1" applyProtection="1">
      <alignment horizontal="center" vertical="center"/>
      <protection hidden="1"/>
    </xf>
    <xf numFmtId="176" fontId="74" fillId="26" borderId="10" xfId="34" applyNumberFormat="1" applyFont="1" applyFill="1" applyBorder="1" applyAlignment="1" applyProtection="1">
      <alignment horizontal="center" vertical="center"/>
      <protection hidden="1"/>
    </xf>
    <xf numFmtId="176" fontId="74" fillId="33" borderId="10" xfId="34" applyNumberFormat="1" applyFont="1" applyFill="1" applyBorder="1" applyAlignment="1" applyProtection="1">
      <alignment horizontal="center" vertical="center"/>
      <protection hidden="1"/>
    </xf>
    <xf numFmtId="183" fontId="57" fillId="26" borderId="10" xfId="34" applyNumberFormat="1" applyFont="1" applyFill="1" applyBorder="1" applyAlignment="1" applyProtection="1">
      <alignment horizontal="center" vertical="center"/>
      <protection hidden="1"/>
    </xf>
    <xf numFmtId="183" fontId="57" fillId="26" borderId="25" xfId="34" applyNumberFormat="1" applyFont="1" applyFill="1" applyBorder="1" applyAlignment="1" applyProtection="1">
      <alignment horizontal="center" vertical="center"/>
      <protection hidden="1"/>
    </xf>
    <xf numFmtId="2" fontId="57" fillId="26" borderId="10" xfId="34" applyNumberFormat="1" applyFont="1" applyFill="1" applyBorder="1" applyAlignment="1" applyProtection="1">
      <alignment horizontal="center" vertical="center"/>
      <protection hidden="1"/>
    </xf>
    <xf numFmtId="2" fontId="57" fillId="26" borderId="25" xfId="34" applyNumberFormat="1" applyFont="1" applyFill="1" applyBorder="1" applyAlignment="1" applyProtection="1">
      <alignment horizontal="center" vertical="center"/>
      <protection hidden="1"/>
    </xf>
    <xf numFmtId="177" fontId="57" fillId="26" borderId="24" xfId="0" applyNumberFormat="1" applyFont="1" applyFill="1" applyBorder="1" applyAlignment="1" applyProtection="1">
      <alignment horizontal="center" vertical="center"/>
      <protection hidden="1"/>
    </xf>
    <xf numFmtId="0" fontId="6" fillId="25" borderId="0" xfId="0" applyFont="1" applyFill="1">
      <alignment vertical="center"/>
    </xf>
    <xf numFmtId="177" fontId="33" fillId="26" borderId="24" xfId="0" applyNumberFormat="1" applyFont="1" applyFill="1" applyBorder="1" applyAlignment="1" applyProtection="1">
      <alignment horizontal="center" vertical="center"/>
      <protection hidden="1"/>
    </xf>
    <xf numFmtId="183" fontId="57" fillId="26" borderId="24" xfId="34" applyNumberFormat="1" applyFont="1" applyFill="1" applyBorder="1" applyAlignment="1" applyProtection="1">
      <alignment horizontal="center"/>
      <protection hidden="1"/>
    </xf>
    <xf numFmtId="2" fontId="57" fillId="26" borderId="24" xfId="34" applyNumberFormat="1" applyFont="1" applyFill="1" applyBorder="1" applyAlignment="1" applyProtection="1">
      <alignment horizontal="center"/>
      <protection hidden="1"/>
    </xf>
    <xf numFmtId="0" fontId="33" fillId="33" borderId="51" xfId="0" applyNumberFormat="1" applyFont="1" applyFill="1" applyBorder="1" applyAlignment="1" applyProtection="1">
      <alignment horizontal="left" vertical="center"/>
      <protection hidden="1"/>
    </xf>
    <xf numFmtId="2" fontId="33" fillId="26" borderId="10" xfId="0" applyNumberFormat="1" applyFont="1" applyFill="1" applyBorder="1" applyAlignment="1" applyProtection="1">
      <alignment horizontal="left" vertical="center" shrinkToFit="1"/>
      <protection hidden="1"/>
    </xf>
    <xf numFmtId="183" fontId="33" fillId="26" borderId="10" xfId="34" applyNumberFormat="1" applyFont="1" applyFill="1" applyBorder="1" applyAlignment="1" applyProtection="1">
      <alignment horizontal="center"/>
      <protection hidden="1"/>
    </xf>
    <xf numFmtId="183" fontId="33" fillId="26" borderId="25" xfId="34" applyNumberFormat="1" applyFont="1" applyFill="1" applyBorder="1" applyAlignment="1" applyProtection="1">
      <alignment horizontal="center"/>
      <protection hidden="1"/>
    </xf>
    <xf numFmtId="2" fontId="33" fillId="26" borderId="10" xfId="34" applyNumberFormat="1" applyFont="1" applyFill="1" applyBorder="1" applyAlignment="1" applyProtection="1">
      <alignment horizontal="center"/>
      <protection hidden="1"/>
    </xf>
    <xf numFmtId="2" fontId="33" fillId="26" borderId="25" xfId="34" applyNumberFormat="1" applyFont="1" applyFill="1" applyBorder="1" applyAlignment="1" applyProtection="1">
      <alignment horizontal="center"/>
      <protection hidden="1"/>
    </xf>
    <xf numFmtId="0" fontId="23" fillId="31" borderId="10" xfId="0" applyNumberFormat="1" applyFont="1" applyFill="1" applyBorder="1" applyAlignment="1" applyProtection="1">
      <alignment horizontal="center" vertical="center" shrinkToFit="1"/>
      <protection hidden="1"/>
    </xf>
    <xf numFmtId="183" fontId="57" fillId="31" borderId="10" xfId="34" applyNumberFormat="1" applyFont="1" applyFill="1" applyBorder="1" applyAlignment="1" applyProtection="1">
      <alignment horizontal="center" vertical="top"/>
      <protection hidden="1"/>
    </xf>
    <xf numFmtId="183" fontId="57" fillId="31" borderId="24" xfId="34" applyNumberFormat="1" applyFont="1" applyFill="1" applyBorder="1" applyAlignment="1" applyProtection="1">
      <alignment horizontal="center" vertical="top"/>
      <protection hidden="1"/>
    </xf>
    <xf numFmtId="183" fontId="57" fillId="31" borderId="25" xfId="0" applyNumberFormat="1" applyFont="1" applyFill="1" applyBorder="1" applyAlignment="1" applyProtection="1">
      <alignment horizontal="center" vertical="top"/>
      <protection hidden="1"/>
    </xf>
    <xf numFmtId="183" fontId="57" fillId="31" borderId="10" xfId="0" applyNumberFormat="1" applyFont="1" applyFill="1" applyBorder="1" applyAlignment="1" applyProtection="1">
      <alignment horizontal="center" vertical="top"/>
      <protection hidden="1"/>
    </xf>
    <xf numFmtId="0" fontId="57" fillId="26" borderId="10" xfId="0" quotePrefix="1" applyNumberFormat="1" applyFont="1" applyFill="1" applyBorder="1" applyAlignment="1" applyProtection="1">
      <alignment horizontal="left" vertical="center"/>
      <protection hidden="1"/>
    </xf>
    <xf numFmtId="0" fontId="33" fillId="26" borderId="10" xfId="0" quotePrefix="1" applyNumberFormat="1" applyFont="1" applyFill="1" applyBorder="1" applyAlignment="1" applyProtection="1">
      <alignment horizontal="left" vertical="center"/>
      <protection hidden="1"/>
    </xf>
    <xf numFmtId="49" fontId="33" fillId="26" borderId="10" xfId="0" quotePrefix="1" applyNumberFormat="1" applyFont="1" applyFill="1" applyBorder="1" applyAlignment="1" applyProtection="1">
      <alignment horizontal="left" vertical="center"/>
      <protection hidden="1"/>
    </xf>
    <xf numFmtId="0" fontId="6" fillId="0" borderId="0" xfId="0" applyFont="1" applyFill="1" applyBorder="1">
      <alignment vertical="center"/>
    </xf>
    <xf numFmtId="0" fontId="57" fillId="29" borderId="10" xfId="0" applyNumberFormat="1" applyFont="1" applyFill="1" applyBorder="1" applyAlignment="1" applyProtection="1">
      <alignment vertical="center"/>
      <protection hidden="1"/>
    </xf>
    <xf numFmtId="183" fontId="57" fillId="29" borderId="24" xfId="34" applyNumberFormat="1" applyFont="1" applyFill="1" applyBorder="1" applyAlignment="1" applyProtection="1">
      <alignment horizontal="center" vertical="center"/>
      <protection hidden="1"/>
    </xf>
    <xf numFmtId="183" fontId="57" fillId="29" borderId="25" xfId="0" applyNumberFormat="1" applyFont="1" applyFill="1" applyBorder="1" applyAlignment="1" applyProtection="1">
      <alignment horizontal="center"/>
      <protection hidden="1"/>
    </xf>
    <xf numFmtId="183" fontId="57" fillId="29" borderId="10" xfId="0" applyNumberFormat="1" applyFont="1" applyFill="1" applyBorder="1" applyAlignment="1" applyProtection="1">
      <alignment horizontal="center"/>
      <protection hidden="1"/>
    </xf>
    <xf numFmtId="49" fontId="57" fillId="29" borderId="10" xfId="0" applyNumberFormat="1" applyFont="1" applyFill="1" applyBorder="1" applyAlignment="1" applyProtection="1">
      <alignment vertical="center"/>
      <protection hidden="1"/>
    </xf>
    <xf numFmtId="2" fontId="57" fillId="29" borderId="24" xfId="34" applyNumberFormat="1" applyFont="1" applyFill="1" applyBorder="1" applyAlignment="1" applyProtection="1">
      <alignment horizontal="center" vertical="center"/>
      <protection hidden="1"/>
    </xf>
    <xf numFmtId="2" fontId="57" fillId="29" borderId="25" xfId="0" applyNumberFormat="1" applyFont="1" applyFill="1" applyBorder="1" applyAlignment="1" applyProtection="1">
      <alignment horizontal="center"/>
      <protection hidden="1"/>
    </xf>
    <xf numFmtId="2" fontId="57" fillId="29" borderId="10" xfId="0" applyNumberFormat="1" applyFont="1" applyFill="1" applyBorder="1" applyAlignment="1" applyProtection="1">
      <alignment horizontal="center"/>
      <protection hidden="1"/>
    </xf>
    <xf numFmtId="183" fontId="57" fillId="26" borderId="25" xfId="0" applyNumberFormat="1" applyFont="1" applyFill="1" applyBorder="1" applyAlignment="1" applyProtection="1">
      <alignment horizontal="center"/>
      <protection hidden="1"/>
    </xf>
    <xf numFmtId="183" fontId="57" fillId="26" borderId="10" xfId="0" applyNumberFormat="1" applyFont="1" applyFill="1" applyBorder="1" applyAlignment="1" applyProtection="1">
      <alignment horizontal="center"/>
      <protection hidden="1"/>
    </xf>
    <xf numFmtId="2" fontId="57" fillId="26" borderId="25" xfId="0" applyNumberFormat="1" applyFont="1" applyFill="1" applyBorder="1" applyAlignment="1" applyProtection="1">
      <alignment horizontal="center"/>
      <protection hidden="1"/>
    </xf>
    <xf numFmtId="2" fontId="57" fillId="26" borderId="10" xfId="0" applyNumberFormat="1" applyFont="1" applyFill="1" applyBorder="1" applyAlignment="1" applyProtection="1">
      <alignment horizontal="center"/>
      <protection hidden="1"/>
    </xf>
    <xf numFmtId="183" fontId="33" fillId="26" borderId="25" xfId="0" applyNumberFormat="1" applyFont="1" applyFill="1" applyBorder="1" applyAlignment="1" applyProtection="1">
      <alignment horizontal="center"/>
      <protection hidden="1"/>
    </xf>
    <xf numFmtId="2" fontId="33" fillId="26" borderId="25" xfId="0" applyNumberFormat="1" applyFont="1" applyFill="1" applyBorder="1" applyAlignment="1" applyProtection="1">
      <alignment horizontal="center"/>
      <protection hidden="1"/>
    </xf>
    <xf numFmtId="184" fontId="57" fillId="26" borderId="25" xfId="0" applyNumberFormat="1" applyFont="1" applyFill="1" applyBorder="1" applyAlignment="1" applyProtection="1">
      <alignment horizontal="center"/>
      <protection hidden="1"/>
    </xf>
    <xf numFmtId="49" fontId="57" fillId="26" borderId="10" xfId="0" applyNumberFormat="1" applyFont="1" applyFill="1" applyBorder="1" applyAlignment="1" applyProtection="1">
      <alignment vertical="center"/>
      <protection hidden="1"/>
    </xf>
    <xf numFmtId="49" fontId="33" fillId="26" borderId="10" xfId="0" applyNumberFormat="1" applyFont="1" applyFill="1" applyBorder="1" applyAlignment="1" applyProtection="1">
      <alignment vertical="center"/>
      <protection hidden="1"/>
    </xf>
    <xf numFmtId="0" fontId="33" fillId="26" borderId="10" xfId="0" applyNumberFormat="1" applyFont="1" applyFill="1" applyBorder="1" applyAlignment="1" applyProtection="1">
      <alignment vertical="center"/>
      <protection hidden="1"/>
    </xf>
    <xf numFmtId="0" fontId="33" fillId="26" borderId="48" xfId="0" applyNumberFormat="1" applyFont="1" applyFill="1" applyBorder="1" applyAlignment="1" applyProtection="1">
      <alignment horizontal="left" vertical="center" shrinkToFit="1"/>
      <protection hidden="1"/>
    </xf>
    <xf numFmtId="0" fontId="0" fillId="0" borderId="0" xfId="0" applyFill="1" applyProtection="1">
      <alignment vertical="center"/>
      <protection hidden="1"/>
    </xf>
    <xf numFmtId="0" fontId="71" fillId="0" borderId="0" xfId="43" applyFont="1" applyFill="1" applyProtection="1">
      <protection hidden="1"/>
    </xf>
    <xf numFmtId="183" fontId="76" fillId="26" borderId="10" xfId="34" applyNumberFormat="1" applyFont="1" applyFill="1" applyBorder="1" applyAlignment="1" applyProtection="1">
      <alignment horizontal="center" vertical="center"/>
      <protection hidden="1"/>
    </xf>
    <xf numFmtId="2" fontId="76" fillId="26" borderId="25" xfId="34" applyNumberFormat="1" applyFont="1" applyFill="1" applyBorder="1" applyAlignment="1" applyProtection="1">
      <alignment horizontal="center" vertical="center"/>
      <protection hidden="1"/>
    </xf>
    <xf numFmtId="2" fontId="76" fillId="26" borderId="10" xfId="34" applyNumberFormat="1" applyFont="1" applyFill="1" applyBorder="1" applyAlignment="1" applyProtection="1">
      <alignment horizontal="center" vertical="center"/>
      <protection hidden="1"/>
    </xf>
    <xf numFmtId="0" fontId="33" fillId="26" borderId="0" xfId="0" applyFont="1" applyFill="1" applyBorder="1" applyAlignment="1" applyProtection="1">
      <alignment horizontal="center" vertical="center"/>
      <protection hidden="1"/>
    </xf>
    <xf numFmtId="0" fontId="33" fillId="26" borderId="22" xfId="0" applyFont="1" applyFill="1" applyBorder="1" applyAlignment="1" applyProtection="1">
      <alignment horizontal="right" vertical="center"/>
      <protection hidden="1"/>
    </xf>
    <xf numFmtId="176" fontId="33" fillId="26" borderId="26" xfId="0" applyNumberFormat="1" applyFont="1" applyFill="1" applyBorder="1" applyProtection="1">
      <alignment vertical="center"/>
      <protection hidden="1"/>
    </xf>
    <xf numFmtId="185" fontId="57" fillId="26" borderId="10" xfId="34" applyNumberFormat="1" applyFont="1" applyFill="1" applyBorder="1" applyAlignment="1" applyProtection="1">
      <alignment horizontal="center" vertical="center"/>
      <protection hidden="1"/>
    </xf>
    <xf numFmtId="2" fontId="33" fillId="36" borderId="10" xfId="34" applyNumberFormat="1" applyFont="1" applyFill="1" applyBorder="1" applyAlignment="1" applyProtection="1">
      <alignment horizontal="center" vertical="center"/>
      <protection hidden="1"/>
    </xf>
    <xf numFmtId="0" fontId="0" fillId="0" borderId="50" xfId="0" applyBorder="1" applyAlignment="1">
      <alignment vertical="top"/>
    </xf>
    <xf numFmtId="0" fontId="0" fillId="0" borderId="55" xfId="0" applyBorder="1" applyAlignment="1">
      <alignment vertical="top"/>
    </xf>
    <xf numFmtId="0" fontId="0" fillId="0" borderId="49" xfId="0" applyBorder="1" applyAlignment="1">
      <alignment vertical="top"/>
    </xf>
    <xf numFmtId="0" fontId="0" fillId="0" borderId="24" xfId="0" applyBorder="1" applyAlignment="1">
      <alignment vertical="top"/>
    </xf>
    <xf numFmtId="0" fontId="0" fillId="0" borderId="53" xfId="0" applyBorder="1" applyAlignment="1">
      <alignment vertical="top"/>
    </xf>
    <xf numFmtId="0" fontId="0" fillId="0" borderId="48" xfId="0" applyBorder="1" applyAlignment="1">
      <alignment vertical="top"/>
    </xf>
    <xf numFmtId="0" fontId="0" fillId="0" borderId="15" xfId="0" applyBorder="1" applyAlignment="1">
      <alignment vertical="top"/>
    </xf>
    <xf numFmtId="0" fontId="0" fillId="0" borderId="54" xfId="0" applyFill="1" applyBorder="1" applyAlignment="1">
      <alignment vertical="top"/>
    </xf>
    <xf numFmtId="0" fontId="0" fillId="0" borderId="53" xfId="0" applyBorder="1">
      <alignment vertical="center"/>
    </xf>
    <xf numFmtId="0" fontId="0" fillId="0" borderId="24" xfId="0" applyFill="1" applyBorder="1" applyAlignment="1">
      <alignment vertical="top"/>
    </xf>
    <xf numFmtId="0" fontId="0" fillId="0" borderId="62" xfId="0" applyBorder="1" applyAlignment="1">
      <alignment vertical="top"/>
    </xf>
    <xf numFmtId="0" fontId="33" fillId="0" borderId="48" xfId="0" applyFont="1" applyFill="1" applyBorder="1" applyAlignment="1" applyProtection="1">
      <alignment horizontal="left" vertical="center"/>
      <protection locked="0"/>
    </xf>
    <xf numFmtId="0" fontId="31" fillId="27" borderId="0" xfId="0" applyFont="1" applyFill="1" applyBorder="1" applyAlignment="1" applyProtection="1">
      <alignment horizontal="center" vertical="center"/>
      <protection hidden="1"/>
    </xf>
    <xf numFmtId="0" fontId="40" fillId="26" borderId="40" xfId="28" applyFont="1" applyFill="1" applyBorder="1" applyAlignment="1" applyProtection="1">
      <alignment horizontal="left" vertical="center" indent="1"/>
      <protection hidden="1"/>
    </xf>
    <xf numFmtId="0" fontId="33" fillId="26" borderId="48" xfId="0" applyFont="1" applyFill="1" applyBorder="1" applyAlignment="1" applyProtection="1">
      <alignment horizontal="left" vertical="top"/>
      <protection hidden="1"/>
    </xf>
    <xf numFmtId="0" fontId="33" fillId="26" borderId="55" xfId="0" applyFont="1" applyFill="1" applyBorder="1" applyAlignment="1" applyProtection="1">
      <alignment horizontal="left" vertical="top"/>
      <protection hidden="1"/>
    </xf>
    <xf numFmtId="0" fontId="28" fillId="26" borderId="0" xfId="0" applyFont="1" applyFill="1" applyBorder="1" applyAlignment="1" applyProtection="1">
      <alignment horizontal="right" vertical="center"/>
      <protection hidden="1"/>
    </xf>
    <xf numFmtId="177" fontId="28" fillId="26" borderId="23" xfId="0" applyNumberFormat="1" applyFont="1" applyFill="1" applyBorder="1" applyAlignment="1" applyProtection="1">
      <alignment horizontal="left" vertical="center"/>
    </xf>
    <xf numFmtId="177" fontId="0" fillId="0" borderId="10" xfId="0" applyNumberFormat="1" applyBorder="1" applyAlignment="1">
      <alignment vertical="top"/>
    </xf>
    <xf numFmtId="40" fontId="0" fillId="0" borderId="0" xfId="0" applyNumberFormat="1">
      <alignment vertical="center"/>
    </xf>
    <xf numFmtId="177" fontId="0" fillId="0" borderId="0" xfId="0" applyNumberFormat="1">
      <alignment vertical="center"/>
    </xf>
    <xf numFmtId="0" fontId="0" fillId="0" borderId="0" xfId="0">
      <alignment vertical="center"/>
    </xf>
    <xf numFmtId="2" fontId="33" fillId="0" borderId="0" xfId="0" applyNumberFormat="1" applyFont="1" applyFill="1" applyBorder="1" applyAlignment="1" applyProtection="1">
      <alignment horizontal="center"/>
      <protection hidden="1"/>
    </xf>
    <xf numFmtId="2" fontId="33" fillId="0" borderId="0" xfId="0" applyNumberFormat="1" applyFont="1" applyFill="1" applyBorder="1" applyAlignment="1" applyProtection="1">
      <alignment horizontal="center" vertical="top" shrinkToFit="1"/>
      <protection hidden="1"/>
    </xf>
    <xf numFmtId="40" fontId="33" fillId="0" borderId="0" xfId="34" applyNumberFormat="1" applyFont="1" applyFill="1" applyBorder="1" applyAlignment="1" applyProtection="1">
      <alignment horizontal="center" vertical="top"/>
      <protection hidden="1"/>
    </xf>
    <xf numFmtId="2" fontId="57" fillId="0" borderId="0" xfId="0" applyNumberFormat="1" applyFont="1" applyFill="1" applyBorder="1" applyAlignment="1" applyProtection="1">
      <alignment horizontal="center" vertical="top"/>
      <protection hidden="1"/>
    </xf>
    <xf numFmtId="2" fontId="57" fillId="0" borderId="0" xfId="34" applyNumberFormat="1" applyFont="1" applyFill="1" applyBorder="1" applyAlignment="1" applyProtection="1">
      <alignment horizontal="center" vertical="center"/>
      <protection hidden="1"/>
    </xf>
    <xf numFmtId="2" fontId="57" fillId="0" borderId="0" xfId="34" applyNumberFormat="1" applyFont="1" applyFill="1" applyBorder="1" applyAlignment="1" applyProtection="1">
      <alignment horizontal="center"/>
      <protection hidden="1"/>
    </xf>
    <xf numFmtId="2" fontId="33" fillId="0" borderId="0" xfId="34" applyNumberFormat="1" applyFont="1" applyFill="1" applyBorder="1" applyAlignment="1" applyProtection="1">
      <alignment horizontal="center" vertical="center"/>
      <protection hidden="1"/>
    </xf>
    <xf numFmtId="176" fontId="33" fillId="0" borderId="0" xfId="34" applyNumberFormat="1" applyFont="1" applyFill="1" applyBorder="1" applyAlignment="1" applyProtection="1">
      <alignment horizontal="center" vertical="center"/>
      <protection hidden="1"/>
    </xf>
    <xf numFmtId="176" fontId="57" fillId="0" borderId="0" xfId="34" applyNumberFormat="1" applyFont="1" applyFill="1" applyBorder="1" applyAlignment="1" applyProtection="1">
      <alignment horizontal="center"/>
      <protection hidden="1"/>
    </xf>
    <xf numFmtId="2" fontId="33" fillId="0" borderId="0" xfId="34" applyNumberFormat="1" applyFont="1" applyFill="1" applyBorder="1" applyAlignment="1" applyProtection="1">
      <alignment horizontal="center"/>
      <protection hidden="1"/>
    </xf>
    <xf numFmtId="2" fontId="57" fillId="0" borderId="0" xfId="0" applyNumberFormat="1" applyFont="1" applyFill="1" applyBorder="1" applyAlignment="1" applyProtection="1">
      <alignment horizontal="center"/>
      <protection hidden="1"/>
    </xf>
    <xf numFmtId="2" fontId="0" fillId="0" borderId="10" xfId="0" applyNumberFormat="1" applyBorder="1">
      <alignment vertical="center"/>
    </xf>
    <xf numFmtId="0" fontId="0" fillId="0" borderId="58" xfId="0" applyBorder="1">
      <alignment vertical="center"/>
    </xf>
    <xf numFmtId="0" fontId="23" fillId="26" borderId="60" xfId="0" applyNumberFormat="1" applyFont="1" applyFill="1" applyBorder="1" applyAlignment="1" applyProtection="1">
      <alignment vertical="top"/>
      <protection hidden="1"/>
    </xf>
    <xf numFmtId="0" fontId="45" fillId="26" borderId="0" xfId="0" applyFont="1" applyFill="1" applyBorder="1" applyAlignment="1" applyProtection="1">
      <alignment horizontal="left" vertical="top"/>
      <protection hidden="1"/>
    </xf>
    <xf numFmtId="0" fontId="50" fillId="26" borderId="0" xfId="0" applyFont="1" applyFill="1" applyBorder="1" applyAlignment="1" applyProtection="1">
      <alignment vertical="top"/>
      <protection hidden="1"/>
    </xf>
    <xf numFmtId="0" fontId="51" fillId="26" borderId="0" xfId="0" applyFont="1" applyFill="1" applyBorder="1" applyAlignment="1" applyProtection="1">
      <alignment vertical="top"/>
      <protection hidden="1"/>
    </xf>
    <xf numFmtId="0" fontId="51" fillId="26" borderId="61" xfId="0" applyFont="1" applyFill="1" applyBorder="1" applyAlignment="1" applyProtection="1">
      <alignment vertical="top"/>
      <protection hidden="1"/>
    </xf>
    <xf numFmtId="0" fontId="44" fillId="30" borderId="98" xfId="0" applyNumberFormat="1" applyFont="1" applyFill="1" applyBorder="1" applyAlignment="1" applyProtection="1">
      <alignment vertical="center"/>
      <protection hidden="1"/>
    </xf>
    <xf numFmtId="0" fontId="56" fillId="30" borderId="99" xfId="0" applyNumberFormat="1" applyFont="1" applyFill="1" applyBorder="1" applyAlignment="1" applyProtection="1">
      <alignment horizontal="left" vertical="center"/>
      <protection hidden="1"/>
    </xf>
    <xf numFmtId="180" fontId="55" fillId="30" borderId="99" xfId="0" applyNumberFormat="1" applyFont="1" applyFill="1" applyBorder="1" applyAlignment="1" applyProtection="1">
      <alignment horizontal="center" vertical="center"/>
      <protection hidden="1"/>
    </xf>
    <xf numFmtId="180" fontId="44" fillId="30" borderId="99" xfId="0" applyNumberFormat="1" applyFont="1" applyFill="1" applyBorder="1" applyAlignment="1" applyProtection="1">
      <alignment horizontal="center" vertical="center"/>
      <protection hidden="1"/>
    </xf>
    <xf numFmtId="180" fontId="44" fillId="30" borderId="100" xfId="0" applyNumberFormat="1" applyFont="1" applyFill="1" applyBorder="1" applyAlignment="1" applyProtection="1">
      <alignment horizontal="center" vertical="center"/>
      <protection hidden="1"/>
    </xf>
    <xf numFmtId="0" fontId="57" fillId="26" borderId="51" xfId="0" applyFont="1" applyFill="1" applyBorder="1" applyAlignment="1" applyProtection="1">
      <alignment horizontal="left" vertical="center"/>
      <protection hidden="1"/>
    </xf>
    <xf numFmtId="0" fontId="0" fillId="0" borderId="0" xfId="0">
      <alignment vertical="center"/>
    </xf>
    <xf numFmtId="2" fontId="28" fillId="26" borderId="24" xfId="0" applyNumberFormat="1" applyFont="1" applyFill="1" applyBorder="1" applyAlignment="1" applyProtection="1">
      <alignment horizontal="centerContinuous" vertical="center"/>
      <protection hidden="1"/>
    </xf>
    <xf numFmtId="183" fontId="77" fillId="31" borderId="10" xfId="34" applyNumberFormat="1" applyFont="1" applyFill="1" applyBorder="1" applyAlignment="1" applyProtection="1">
      <alignment horizontal="center" vertical="top"/>
      <protection hidden="1"/>
    </xf>
    <xf numFmtId="178" fontId="37" fillId="30" borderId="77" xfId="0" applyNumberFormat="1" applyFont="1" applyFill="1" applyBorder="1" applyAlignment="1" applyProtection="1">
      <alignment horizontal="left"/>
      <protection hidden="1"/>
    </xf>
    <xf numFmtId="0" fontId="59" fillId="26" borderId="74" xfId="28" quotePrefix="1" applyNumberFormat="1" applyFont="1" applyFill="1" applyBorder="1" applyAlignment="1" applyProtection="1">
      <alignment horizontal="center" vertical="center"/>
      <protection hidden="1"/>
    </xf>
    <xf numFmtId="0" fontId="47" fillId="32" borderId="66" xfId="0" applyNumberFormat="1" applyFont="1" applyFill="1" applyBorder="1" applyAlignment="1" applyProtection="1">
      <alignment vertical="center"/>
      <protection hidden="1"/>
    </xf>
    <xf numFmtId="0" fontId="47" fillId="32" borderId="67" xfId="0" applyNumberFormat="1" applyFont="1" applyFill="1" applyBorder="1" applyAlignment="1" applyProtection="1">
      <alignment vertical="center"/>
      <protection hidden="1"/>
    </xf>
    <xf numFmtId="0" fontId="47" fillId="32" borderId="68" xfId="0" applyNumberFormat="1" applyFont="1" applyFill="1" applyBorder="1" applyAlignment="1" applyProtection="1">
      <alignment vertical="center"/>
      <protection hidden="1"/>
    </xf>
    <xf numFmtId="2" fontId="28" fillId="26" borderId="69" xfId="0" applyNumberFormat="1" applyFont="1" applyFill="1" applyBorder="1" applyAlignment="1" applyProtection="1">
      <alignment horizontal="centerContinuous" vertical="center"/>
      <protection hidden="1"/>
    </xf>
    <xf numFmtId="2" fontId="28" fillId="26" borderId="112" xfId="0" applyNumberFormat="1" applyFont="1" applyFill="1" applyBorder="1" applyAlignment="1" applyProtection="1">
      <alignment horizontal="centerContinuous" vertical="center"/>
      <protection hidden="1"/>
    </xf>
    <xf numFmtId="2" fontId="28" fillId="26" borderId="116" xfId="0" applyNumberFormat="1" applyFont="1" applyFill="1" applyBorder="1" applyAlignment="1" applyProtection="1">
      <alignment horizontal="centerContinuous" vertical="center"/>
      <protection hidden="1"/>
    </xf>
    <xf numFmtId="2" fontId="28" fillId="26" borderId="72" xfId="0" applyNumberFormat="1" applyFont="1" applyFill="1" applyBorder="1" applyAlignment="1" applyProtection="1">
      <alignment horizontal="centerContinuous" vertical="center"/>
      <protection hidden="1"/>
    </xf>
    <xf numFmtId="2" fontId="28" fillId="26" borderId="107" xfId="0" applyNumberFormat="1" applyFont="1" applyFill="1" applyBorder="1" applyAlignment="1" applyProtection="1">
      <alignment horizontal="centerContinuous" vertical="center"/>
      <protection hidden="1"/>
    </xf>
    <xf numFmtId="182" fontId="26" fillId="26" borderId="117" xfId="0" applyNumberFormat="1" applyFont="1" applyFill="1" applyBorder="1" applyAlignment="1" applyProtection="1">
      <alignment horizontal="center" vertical="center" wrapText="1"/>
      <protection hidden="1"/>
    </xf>
    <xf numFmtId="182" fontId="26" fillId="26" borderId="106" xfId="0" applyNumberFormat="1" applyFont="1" applyFill="1" applyBorder="1" applyAlignment="1" applyProtection="1">
      <alignment horizontal="center" vertical="center" wrapText="1"/>
      <protection hidden="1"/>
    </xf>
    <xf numFmtId="182" fontId="26" fillId="26" borderId="91" xfId="0" applyNumberFormat="1" applyFont="1" applyFill="1" applyBorder="1" applyAlignment="1" applyProtection="1">
      <alignment horizontal="center" vertical="center" wrapText="1"/>
      <protection hidden="1"/>
    </xf>
    <xf numFmtId="178" fontId="37" fillId="32" borderId="57" xfId="0" applyNumberFormat="1" applyFont="1" applyFill="1" applyBorder="1" applyAlignment="1" applyProtection="1">
      <alignment horizontal="left" vertical="center"/>
      <protection hidden="1"/>
    </xf>
    <xf numFmtId="178" fontId="37" fillId="32" borderId="59" xfId="0" applyNumberFormat="1" applyFont="1" applyFill="1" applyBorder="1" applyAlignment="1" applyProtection="1">
      <alignment horizontal="left" vertical="center"/>
      <protection hidden="1"/>
    </xf>
    <xf numFmtId="0" fontId="28" fillId="26" borderId="72" xfId="0" applyFont="1" applyFill="1" applyBorder="1" applyAlignment="1" applyProtection="1">
      <alignment horizontal="centerContinuous" vertical="center"/>
      <protection hidden="1"/>
    </xf>
    <xf numFmtId="0" fontId="28" fillId="26" borderId="107" xfId="0" applyFont="1" applyFill="1" applyBorder="1" applyAlignment="1" applyProtection="1">
      <alignment horizontal="centerContinuous" vertical="center"/>
      <protection hidden="1"/>
    </xf>
    <xf numFmtId="181" fontId="26" fillId="26" borderId="118" xfId="0" applyNumberFormat="1" applyFont="1" applyFill="1" applyBorder="1" applyAlignment="1" applyProtection="1">
      <alignment horizontal="center" vertical="center" wrapText="1"/>
      <protection hidden="1"/>
    </xf>
    <xf numFmtId="181" fontId="26" fillId="26" borderId="119" xfId="0" applyNumberFormat="1" applyFont="1" applyFill="1" applyBorder="1" applyAlignment="1" applyProtection="1">
      <alignment horizontal="center" vertical="center" wrapText="1"/>
      <protection hidden="1"/>
    </xf>
    <xf numFmtId="178" fontId="37" fillId="30" borderId="113" xfId="0" applyNumberFormat="1" applyFont="1" applyFill="1" applyBorder="1" applyAlignment="1" applyProtection="1">
      <alignment horizontal="left"/>
      <protection hidden="1"/>
    </xf>
    <xf numFmtId="178" fontId="37" fillId="30" borderId="93" xfId="0" applyNumberFormat="1" applyFont="1" applyFill="1" applyBorder="1" applyAlignment="1" applyProtection="1">
      <alignment horizontal="left"/>
      <protection hidden="1"/>
    </xf>
    <xf numFmtId="178" fontId="37" fillId="29" borderId="120" xfId="0" applyNumberFormat="1" applyFont="1" applyFill="1" applyBorder="1" applyAlignment="1" applyProtection="1">
      <alignment horizontal="left"/>
      <protection hidden="1"/>
    </xf>
    <xf numFmtId="178" fontId="37" fillId="29" borderId="115" xfId="0" applyNumberFormat="1" applyFont="1" applyFill="1" applyBorder="1" applyAlignment="1" applyProtection="1">
      <alignment horizontal="left"/>
      <protection hidden="1"/>
    </xf>
    <xf numFmtId="181" fontId="36" fillId="26" borderId="121" xfId="0" applyNumberFormat="1" applyFont="1" applyFill="1" applyBorder="1" applyAlignment="1" applyProtection="1">
      <alignment horizontal="center" vertical="center"/>
      <protection hidden="1"/>
    </xf>
    <xf numFmtId="181" fontId="36" fillId="26" borderId="110" xfId="0" applyNumberFormat="1" applyFont="1" applyFill="1" applyBorder="1" applyAlignment="1" applyProtection="1">
      <alignment horizontal="center" vertical="center"/>
      <protection hidden="1"/>
    </xf>
    <xf numFmtId="0" fontId="78" fillId="0" borderId="0" xfId="0" applyFont="1">
      <alignment vertical="center"/>
    </xf>
    <xf numFmtId="181" fontId="29" fillId="0" borderId="104" xfId="0" applyNumberFormat="1" applyFont="1" applyFill="1" applyBorder="1" applyAlignment="1" applyProtection="1">
      <alignment horizontal="center" vertical="center"/>
    </xf>
    <xf numFmtId="181" fontId="29" fillId="0" borderId="89" xfId="0" applyNumberFormat="1" applyFont="1" applyFill="1" applyBorder="1" applyAlignment="1" applyProtection="1">
      <alignment horizontal="center" vertical="center"/>
    </xf>
    <xf numFmtId="181" fontId="36" fillId="26" borderId="122" xfId="0" applyNumberFormat="1" applyFont="1" applyFill="1" applyBorder="1" applyAlignment="1" applyProtection="1">
      <alignment horizontal="center" vertical="center"/>
    </xf>
    <xf numFmtId="181" fontId="36" fillId="26" borderId="109" xfId="0" applyNumberFormat="1" applyFont="1" applyFill="1" applyBorder="1" applyAlignment="1" applyProtection="1">
      <alignment horizontal="center" vertical="center"/>
    </xf>
    <xf numFmtId="181" fontId="29" fillId="0" borderId="77" xfId="0" applyNumberFormat="1" applyFont="1" applyFill="1" applyBorder="1" applyAlignment="1" applyProtection="1">
      <alignment horizontal="center" vertical="center"/>
    </xf>
    <xf numFmtId="181" fontId="29" fillId="0" borderId="79" xfId="0" applyNumberFormat="1" applyFont="1" applyFill="1" applyBorder="1" applyAlignment="1" applyProtection="1">
      <alignment horizontal="center" vertical="center"/>
    </xf>
    <xf numFmtId="181" fontId="36" fillId="0" borderId="89" xfId="0" applyNumberFormat="1" applyFont="1" applyFill="1" applyBorder="1" applyAlignment="1" applyProtection="1">
      <alignment horizontal="center" vertical="center"/>
    </xf>
    <xf numFmtId="181" fontId="36" fillId="26" borderId="118" xfId="0" applyNumberFormat="1" applyFont="1" applyFill="1" applyBorder="1" applyAlignment="1" applyProtection="1">
      <alignment horizontal="center" vertical="center"/>
    </xf>
    <xf numFmtId="181" fontId="36" fillId="26" borderId="119" xfId="0" applyNumberFormat="1" applyFont="1" applyFill="1" applyBorder="1" applyAlignment="1" applyProtection="1">
      <alignment horizontal="center" vertical="center"/>
    </xf>
    <xf numFmtId="181" fontId="36" fillId="26" borderId="123" xfId="0" applyNumberFormat="1" applyFont="1" applyFill="1" applyBorder="1" applyAlignment="1" applyProtection="1">
      <alignment horizontal="center" vertical="center"/>
    </xf>
    <xf numFmtId="181" fontId="36" fillId="26" borderId="124" xfId="0" applyNumberFormat="1" applyFont="1" applyFill="1" applyBorder="1" applyAlignment="1" applyProtection="1">
      <alignment horizontal="center" vertical="center"/>
    </xf>
    <xf numFmtId="181" fontId="36" fillId="26" borderId="113" xfId="0" applyNumberFormat="1" applyFont="1" applyFill="1" applyBorder="1" applyAlignment="1" applyProtection="1">
      <alignment horizontal="center" vertical="center"/>
    </xf>
    <xf numFmtId="181" fontId="36" fillId="26" borderId="93" xfId="0" applyNumberFormat="1" applyFont="1" applyFill="1" applyBorder="1" applyAlignment="1" applyProtection="1">
      <alignment horizontal="center" vertical="center"/>
    </xf>
    <xf numFmtId="178" fontId="37" fillId="29" borderId="125" xfId="0" applyNumberFormat="1" applyFont="1" applyFill="1" applyBorder="1" applyAlignment="1" applyProtection="1">
      <alignment horizontal="center"/>
    </xf>
    <xf numFmtId="178" fontId="37" fillId="29" borderId="114" xfId="0" applyNumberFormat="1" applyFont="1" applyFill="1" applyBorder="1" applyAlignment="1" applyProtection="1">
      <alignment horizontal="center"/>
    </xf>
    <xf numFmtId="181" fontId="29" fillId="0" borderId="113" xfId="0" applyNumberFormat="1" applyFont="1" applyFill="1" applyBorder="1" applyAlignment="1" applyProtection="1">
      <alignment horizontal="center" vertical="center"/>
    </xf>
    <xf numFmtId="181" fontId="29" fillId="0" borderId="93" xfId="0" applyNumberFormat="1" applyFont="1" applyFill="1" applyBorder="1" applyAlignment="1" applyProtection="1">
      <alignment horizontal="center" vertical="center"/>
    </xf>
    <xf numFmtId="181" fontId="36" fillId="26" borderId="126" xfId="0" applyNumberFormat="1" applyFont="1" applyFill="1" applyBorder="1" applyAlignment="1" applyProtection="1">
      <alignment horizontal="center" vertical="center"/>
    </xf>
    <xf numFmtId="181" fontId="36" fillId="26" borderId="107" xfId="0" applyNumberFormat="1" applyFont="1" applyFill="1" applyBorder="1" applyAlignment="1" applyProtection="1">
      <alignment horizontal="center" vertical="center"/>
    </xf>
    <xf numFmtId="178" fontId="37" fillId="29" borderId="127" xfId="0" applyNumberFormat="1" applyFont="1" applyFill="1" applyBorder="1" applyAlignment="1" applyProtection="1">
      <alignment horizontal="center"/>
    </xf>
    <xf numFmtId="178" fontId="37" fillId="29" borderId="88" xfId="0" applyNumberFormat="1" applyFont="1" applyFill="1" applyBorder="1" applyAlignment="1" applyProtection="1">
      <alignment horizontal="center"/>
    </xf>
    <xf numFmtId="181" fontId="36" fillId="0" borderId="77" xfId="0" applyNumberFormat="1" applyFont="1" applyFill="1" applyBorder="1" applyAlignment="1" applyProtection="1">
      <alignment horizontal="center" vertical="center"/>
    </xf>
    <xf numFmtId="178" fontId="37" fillId="30" borderId="127" xfId="0" applyNumberFormat="1" applyFont="1" applyFill="1" applyBorder="1" applyAlignment="1" applyProtection="1">
      <alignment horizontal="center"/>
    </xf>
    <xf numFmtId="178" fontId="37" fillId="30" borderId="88" xfId="0" applyNumberFormat="1" applyFont="1" applyFill="1" applyBorder="1" applyAlignment="1" applyProtection="1">
      <alignment horizontal="center"/>
    </xf>
    <xf numFmtId="178" fontId="37" fillId="29" borderId="128" xfId="0" applyNumberFormat="1" applyFont="1" applyFill="1" applyBorder="1" applyAlignment="1" applyProtection="1">
      <alignment horizontal="center"/>
    </xf>
    <xf numFmtId="178" fontId="37" fillId="29" borderId="129" xfId="0" applyNumberFormat="1" applyFont="1" applyFill="1" applyBorder="1" applyAlignment="1" applyProtection="1">
      <alignment horizontal="center"/>
    </xf>
    <xf numFmtId="181" fontId="36" fillId="26" borderId="130" xfId="0" applyNumberFormat="1" applyFont="1" applyFill="1" applyBorder="1" applyAlignment="1" applyProtection="1">
      <alignment horizontal="center" vertical="center"/>
    </xf>
    <xf numFmtId="181" fontId="36" fillId="26" borderId="116" xfId="0" applyNumberFormat="1" applyFont="1" applyFill="1" applyBorder="1" applyAlignment="1" applyProtection="1">
      <alignment horizontal="center" vertical="center"/>
    </xf>
    <xf numFmtId="181" fontId="36" fillId="26" borderId="90" xfId="0" applyNumberFormat="1" applyFont="1" applyFill="1" applyBorder="1" applyAlignment="1" applyProtection="1">
      <alignment horizontal="center" vertical="center"/>
    </xf>
    <xf numFmtId="181" fontId="36" fillId="26" borderId="91" xfId="0" applyNumberFormat="1" applyFont="1" applyFill="1" applyBorder="1" applyAlignment="1" applyProtection="1">
      <alignment horizontal="center" vertical="center"/>
    </xf>
    <xf numFmtId="181" fontId="36" fillId="26" borderId="94" xfId="0" applyNumberFormat="1" applyFont="1" applyFill="1" applyBorder="1" applyAlignment="1" applyProtection="1">
      <alignment horizontal="center" vertical="center"/>
    </xf>
    <xf numFmtId="181" fontId="36" fillId="26" borderId="117" xfId="0" applyNumberFormat="1" applyFont="1" applyFill="1" applyBorder="1" applyAlignment="1" applyProtection="1">
      <alignment horizontal="center" vertical="center"/>
    </xf>
    <xf numFmtId="181" fontId="36" fillId="26" borderId="87" xfId="0" applyNumberFormat="1" applyFont="1" applyFill="1" applyBorder="1" applyAlignment="1" applyProtection="1">
      <alignment horizontal="center" vertical="center"/>
    </xf>
    <xf numFmtId="181" fontId="36" fillId="26" borderId="88" xfId="0" applyNumberFormat="1" applyFont="1" applyFill="1" applyBorder="1" applyAlignment="1" applyProtection="1">
      <alignment horizontal="center" vertical="center"/>
    </xf>
    <xf numFmtId="181" fontId="36" fillId="26" borderId="121" xfId="0" applyNumberFormat="1" applyFont="1" applyFill="1" applyBorder="1" applyAlignment="1" applyProtection="1">
      <alignment horizontal="center" vertical="center"/>
    </xf>
    <xf numFmtId="181" fontId="36" fillId="26" borderId="110" xfId="0" applyNumberFormat="1" applyFont="1" applyFill="1" applyBorder="1" applyAlignment="1" applyProtection="1">
      <alignment horizontal="center" vertical="center"/>
    </xf>
    <xf numFmtId="181" fontId="26" fillId="26" borderId="111" xfId="0" applyNumberFormat="1" applyFont="1" applyFill="1" applyBorder="1" applyAlignment="1" applyProtection="1">
      <alignment horizontal="center" vertical="center"/>
      <protection locked="0"/>
    </xf>
    <xf numFmtId="181" fontId="29" fillId="0" borderId="104" xfId="0" applyNumberFormat="1" applyFont="1" applyFill="1" applyBorder="1" applyAlignment="1" applyProtection="1">
      <alignment horizontal="center" vertical="center"/>
      <protection locked="0"/>
    </xf>
    <xf numFmtId="181" fontId="29" fillId="0" borderId="89" xfId="0" applyNumberFormat="1" applyFont="1" applyFill="1" applyBorder="1" applyAlignment="1" applyProtection="1">
      <alignment horizontal="center" vertical="center"/>
      <protection locked="0"/>
    </xf>
    <xf numFmtId="181" fontId="36" fillId="26" borderId="86" xfId="0" applyNumberFormat="1" applyFont="1" applyFill="1" applyBorder="1" applyAlignment="1" applyProtection="1">
      <alignment horizontal="center" vertical="center"/>
      <protection locked="0"/>
    </xf>
    <xf numFmtId="181" fontId="29" fillId="0" borderId="77" xfId="0" applyNumberFormat="1" applyFont="1" applyFill="1" applyBorder="1" applyAlignment="1" applyProtection="1">
      <alignment horizontal="center" vertical="center"/>
      <protection locked="0"/>
    </xf>
    <xf numFmtId="181" fontId="29" fillId="0" borderId="79" xfId="0" applyNumberFormat="1" applyFont="1" applyFill="1" applyBorder="1" applyAlignment="1" applyProtection="1">
      <alignment horizontal="center" vertical="center"/>
      <protection locked="0"/>
    </xf>
    <xf numFmtId="181" fontId="36" fillId="0" borderId="89" xfId="0" applyNumberFormat="1" applyFont="1" applyFill="1" applyBorder="1" applyAlignment="1" applyProtection="1">
      <alignment horizontal="center" vertical="center"/>
      <protection locked="0"/>
    </xf>
    <xf numFmtId="181" fontId="36" fillId="26" borderId="78" xfId="0" applyNumberFormat="1" applyFont="1" applyFill="1" applyBorder="1" applyAlignment="1" applyProtection="1">
      <alignment horizontal="center" vertical="center"/>
      <protection locked="0"/>
    </xf>
    <xf numFmtId="181" fontId="36" fillId="0" borderId="79" xfId="0" applyNumberFormat="1" applyFont="1" applyFill="1" applyBorder="1" applyAlignment="1" applyProtection="1">
      <alignment horizontal="center" vertical="center"/>
      <protection locked="0"/>
    </xf>
    <xf numFmtId="181" fontId="43" fillId="0" borderId="77" xfId="0" applyNumberFormat="1" applyFont="1" applyFill="1" applyBorder="1" applyAlignment="1" applyProtection="1">
      <alignment horizontal="center" vertical="center"/>
      <protection locked="0"/>
    </xf>
    <xf numFmtId="181" fontId="43" fillId="0" borderId="89" xfId="0" applyNumberFormat="1" applyFont="1" applyFill="1" applyBorder="1" applyAlignment="1" applyProtection="1">
      <alignment horizontal="center" vertical="center"/>
      <protection locked="0"/>
    </xf>
    <xf numFmtId="181" fontId="36" fillId="26" borderId="104" xfId="0" applyNumberFormat="1" applyFont="1" applyFill="1" applyBorder="1" applyAlignment="1" applyProtection="1">
      <alignment horizontal="center" vertical="center"/>
      <protection locked="0"/>
    </xf>
    <xf numFmtId="181" fontId="36" fillId="26" borderId="79" xfId="0" applyNumberFormat="1" applyFont="1" applyFill="1" applyBorder="1" applyAlignment="1" applyProtection="1">
      <alignment horizontal="center" vertical="center"/>
      <protection locked="0"/>
    </xf>
    <xf numFmtId="181" fontId="36" fillId="26" borderId="95" xfId="0" applyNumberFormat="1" applyFont="1" applyFill="1" applyBorder="1" applyAlignment="1" applyProtection="1">
      <alignment horizontal="center" vertical="center"/>
      <protection locked="0"/>
    </xf>
    <xf numFmtId="181" fontId="36" fillId="0" borderId="77" xfId="0" applyNumberFormat="1" applyFont="1" applyFill="1" applyBorder="1" applyAlignment="1" applyProtection="1">
      <alignment horizontal="center" vertical="center"/>
      <protection locked="0"/>
    </xf>
    <xf numFmtId="181" fontId="36" fillId="0" borderId="103" xfId="0" applyNumberFormat="1" applyFont="1" applyFill="1" applyBorder="1" applyAlignment="1" applyProtection="1">
      <alignment horizontal="center" vertical="center"/>
      <protection locked="0"/>
    </xf>
    <xf numFmtId="178" fontId="37" fillId="30" borderId="77" xfId="0" applyNumberFormat="1" applyFont="1" applyFill="1" applyBorder="1" applyAlignment="1" applyProtection="1">
      <alignment horizontal="center"/>
      <protection locked="0"/>
    </xf>
    <xf numFmtId="181" fontId="36" fillId="26" borderId="108" xfId="0" applyNumberFormat="1" applyFont="1" applyFill="1" applyBorder="1" applyAlignment="1" applyProtection="1">
      <alignment horizontal="center" vertical="center"/>
      <protection locked="0"/>
    </xf>
    <xf numFmtId="181" fontId="36" fillId="0" borderId="104" xfId="0" applyNumberFormat="1" applyFont="1" applyFill="1" applyBorder="1" applyAlignment="1" applyProtection="1">
      <alignment horizontal="center" vertical="center"/>
      <protection locked="0"/>
    </xf>
    <xf numFmtId="181" fontId="36" fillId="26" borderId="111" xfId="0" applyNumberFormat="1" applyFont="1" applyFill="1" applyBorder="1" applyAlignment="1" applyProtection="1">
      <alignment horizontal="center" vertical="center"/>
      <protection locked="0"/>
    </xf>
    <xf numFmtId="181" fontId="36" fillId="26" borderId="89" xfId="0" applyNumberFormat="1" applyFont="1" applyFill="1" applyBorder="1" applyAlignment="1" applyProtection="1">
      <alignment horizontal="center" vertical="center"/>
      <protection locked="0"/>
    </xf>
    <xf numFmtId="181" fontId="36" fillId="26" borderId="77" xfId="0" applyNumberFormat="1" applyFont="1" applyFill="1" applyBorder="1" applyAlignment="1" applyProtection="1">
      <alignment horizontal="center" vertical="center"/>
      <protection locked="0"/>
    </xf>
    <xf numFmtId="178" fontId="79" fillId="29" borderId="84" xfId="0" applyNumberFormat="1" applyFont="1" applyFill="1" applyBorder="1" applyAlignment="1" applyProtection="1">
      <alignment horizontal="center" vertical="center"/>
      <protection hidden="1"/>
    </xf>
    <xf numFmtId="178" fontId="79" fillId="29" borderId="101" xfId="0" applyNumberFormat="1" applyFont="1" applyFill="1" applyBorder="1" applyAlignment="1" applyProtection="1">
      <alignment horizontal="center" vertical="center"/>
      <protection hidden="1"/>
    </xf>
    <xf numFmtId="181" fontId="29" fillId="0" borderId="108" xfId="0" applyNumberFormat="1" applyFont="1" applyFill="1" applyBorder="1" applyAlignment="1" applyProtection="1">
      <alignment horizontal="center" vertical="center"/>
    </xf>
    <xf numFmtId="181" fontId="29" fillId="0" borderId="103" xfId="0" applyNumberFormat="1" applyFont="1" applyFill="1" applyBorder="1" applyAlignment="1" applyProtection="1">
      <alignment horizontal="center" vertical="center"/>
    </xf>
    <xf numFmtId="181" fontId="29" fillId="37" borderId="108" xfId="0" applyNumberFormat="1" applyFont="1" applyFill="1" applyBorder="1" applyAlignment="1" applyProtection="1">
      <alignment horizontal="center" vertical="center"/>
    </xf>
    <xf numFmtId="181" fontId="29" fillId="37" borderId="77" xfId="0" applyNumberFormat="1" applyFont="1" applyFill="1" applyBorder="1" applyAlignment="1" applyProtection="1">
      <alignment horizontal="center" vertical="center"/>
    </xf>
    <xf numFmtId="181" fontId="29" fillId="37" borderId="79" xfId="0" applyNumberFormat="1" applyFont="1" applyFill="1" applyBorder="1" applyAlignment="1" applyProtection="1">
      <alignment horizontal="center" vertical="center"/>
    </xf>
    <xf numFmtId="181" fontId="29" fillId="37" borderId="89" xfId="0" applyNumberFormat="1" applyFont="1" applyFill="1" applyBorder="1" applyAlignment="1" applyProtection="1">
      <alignment horizontal="center" vertical="center"/>
    </xf>
    <xf numFmtId="0" fontId="33" fillId="0" borderId="24" xfId="0" applyFont="1" applyFill="1" applyBorder="1" applyAlignment="1" applyProtection="1">
      <alignment horizontal="left" vertical="center"/>
      <protection locked="0"/>
    </xf>
    <xf numFmtId="0" fontId="33" fillId="0" borderId="48" xfId="0" applyFont="1" applyFill="1" applyBorder="1" applyAlignment="1" applyProtection="1">
      <alignment horizontal="left" vertical="center"/>
      <protection locked="0"/>
    </xf>
    <xf numFmtId="0" fontId="33" fillId="28" borderId="25" xfId="0" applyFont="1" applyFill="1" applyBorder="1" applyAlignment="1" applyProtection="1">
      <alignment horizontal="left" vertical="center"/>
      <protection locked="0"/>
    </xf>
    <xf numFmtId="0" fontId="33" fillId="26" borderId="24" xfId="0" applyFont="1" applyFill="1" applyBorder="1" applyAlignment="1" applyProtection="1">
      <alignment horizontal="left" vertical="center" shrinkToFit="1"/>
    </xf>
    <xf numFmtId="0" fontId="33" fillId="26" borderId="48" xfId="0" applyFont="1" applyFill="1" applyBorder="1" applyAlignment="1" applyProtection="1">
      <alignment horizontal="left" vertical="center" shrinkToFit="1"/>
    </xf>
    <xf numFmtId="0" fontId="33" fillId="26" borderId="25" xfId="0" applyFont="1" applyFill="1" applyBorder="1" applyAlignment="1" applyProtection="1">
      <alignment horizontal="left" vertical="center" shrinkToFit="1"/>
    </xf>
    <xf numFmtId="0" fontId="33" fillId="0" borderId="25" xfId="0" applyFont="1" applyFill="1" applyBorder="1" applyAlignment="1" applyProtection="1">
      <alignment horizontal="left" vertical="center"/>
      <protection locked="0"/>
    </xf>
    <xf numFmtId="0" fontId="33" fillId="26" borderId="48" xfId="0" applyFont="1" applyFill="1" applyBorder="1" applyAlignment="1" applyProtection="1">
      <alignment vertical="center" shrinkToFit="1"/>
      <protection hidden="1"/>
    </xf>
    <xf numFmtId="0" fontId="0" fillId="0" borderId="48" xfId="0" applyBorder="1" applyAlignment="1">
      <alignment vertical="center" shrinkToFit="1"/>
    </xf>
    <xf numFmtId="0" fontId="0" fillId="0" borderId="73" xfId="0" applyBorder="1" applyAlignment="1">
      <alignment vertical="center" shrinkToFit="1"/>
    </xf>
    <xf numFmtId="0" fontId="33" fillId="26" borderId="24" xfId="0" applyNumberFormat="1" applyFont="1" applyFill="1" applyBorder="1" applyAlignment="1" applyProtection="1">
      <alignment horizontal="left" vertical="center" shrinkToFit="1"/>
      <protection hidden="1"/>
    </xf>
    <xf numFmtId="0" fontId="33" fillId="26" borderId="50" xfId="0" applyNumberFormat="1" applyFont="1" applyFill="1" applyBorder="1" applyAlignment="1" applyProtection="1">
      <alignment horizontal="left" vertical="center" shrinkToFit="1"/>
      <protection hidden="1"/>
    </xf>
    <xf numFmtId="0" fontId="0" fillId="0" borderId="76" xfId="0" applyBorder="1" applyAlignment="1">
      <alignment vertical="center" shrinkToFit="1"/>
    </xf>
    <xf numFmtId="0" fontId="44" fillId="32" borderId="67" xfId="0" applyFont="1" applyFill="1" applyBorder="1" applyAlignment="1" applyProtection="1">
      <alignment horizontal="center" vertical="center"/>
      <protection hidden="1"/>
    </xf>
    <xf numFmtId="0" fontId="44" fillId="32" borderId="68" xfId="0" applyFont="1" applyFill="1" applyBorder="1" applyAlignment="1" applyProtection="1">
      <alignment horizontal="center" vertical="center"/>
      <protection hidden="1"/>
    </xf>
    <xf numFmtId="0" fontId="33" fillId="33" borderId="24" xfId="0" applyFont="1" applyFill="1" applyBorder="1" applyAlignment="1" applyProtection="1">
      <alignment vertical="center" shrinkToFit="1"/>
      <protection hidden="1"/>
    </xf>
    <xf numFmtId="0" fontId="0" fillId="37" borderId="73" xfId="0" applyFill="1" applyBorder="1" applyAlignment="1">
      <alignment vertical="center" shrinkToFit="1"/>
    </xf>
    <xf numFmtId="0" fontId="33" fillId="26" borderId="24" xfId="0" applyFont="1" applyFill="1" applyBorder="1" applyAlignment="1" applyProtection="1">
      <alignment vertical="center" shrinkToFit="1"/>
      <protection hidden="1"/>
    </xf>
    <xf numFmtId="2" fontId="33" fillId="31" borderId="10" xfId="0" applyNumberFormat="1" applyFont="1" applyFill="1" applyBorder="1" applyAlignment="1" applyProtection="1">
      <alignment horizontal="center"/>
      <protection hidden="1"/>
    </xf>
    <xf numFmtId="2" fontId="33" fillId="31" borderId="49" xfId="0" applyNumberFormat="1" applyFont="1" applyFill="1" applyBorder="1" applyAlignment="1" applyProtection="1">
      <alignment horizontal="center"/>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選定シートV1.0" xfId="43" xr:uid="{00000000-0005-0000-0000-00002B000000}"/>
    <cellStyle name="良い" xfId="44" builtinId="26" customBuiltin="1"/>
  </cellStyles>
  <dxfs count="13">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bgColor indexed="27"/>
        </patternFill>
      </fill>
    </dxf>
    <dxf>
      <fill>
        <patternFill>
          <bgColor indexed="27"/>
        </patternFill>
      </fill>
    </dxf>
    <dxf>
      <fill>
        <patternFill>
          <bgColor indexed="27"/>
        </patternFill>
      </fill>
    </dxf>
  </dxfs>
  <tableStyles count="0" defaultTableStyle="TableStyleMedium2" defaultPivotStyle="PivotStyleLight16"/>
  <colors>
    <mruColors>
      <color rgb="FFFF66FF"/>
      <color rgb="FFCCFFFF"/>
      <color rgb="FFFFFFCC"/>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0</xdr:row>
      <xdr:rowOff>95250</xdr:rowOff>
    </xdr:from>
    <xdr:to>
      <xdr:col>5</xdr:col>
      <xdr:colOff>684772</xdr:colOff>
      <xdr:row>2</xdr:row>
      <xdr:rowOff>218412</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95250"/>
          <a:ext cx="5618722" cy="5708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66676</xdr:colOff>
      <xdr:row>123</xdr:row>
      <xdr:rowOff>66675</xdr:rowOff>
    </xdr:from>
    <xdr:to>
      <xdr:col>36</xdr:col>
      <xdr:colOff>466726</xdr:colOff>
      <xdr:row>125</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810251" y="18040350"/>
          <a:ext cx="760095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LR1</a:t>
          </a:r>
          <a:r>
            <a:rPr kumimoji="1" lang="ja-JP" altLang="en-US" sz="1050" b="1">
              <a:solidFill>
                <a:srgbClr val="FF0000"/>
              </a:solidFill>
            </a:rPr>
            <a:t>「１．建物外皮の熱負荷抑制」「３．設備システムの高効率化」は、</a:t>
          </a:r>
          <a:r>
            <a:rPr kumimoji="1" lang="en-US" altLang="ja-JP" sz="1050" b="1">
              <a:solidFill>
                <a:srgbClr val="FF0000"/>
              </a:solidFill>
            </a:rPr>
            <a:t>CASBEE-</a:t>
          </a:r>
          <a:r>
            <a:rPr kumimoji="1" lang="ja-JP" altLang="en-US" sz="1050" b="1">
              <a:solidFill>
                <a:srgbClr val="FF0000"/>
              </a:solidFill>
            </a:rPr>
            <a:t>建築（既存）評価ソフト「計画書シート」「境界値シート」で評価します。</a:t>
          </a:r>
          <a:endParaRPr kumimoji="1" lang="en-US" altLang="ja-JP" sz="105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314325</xdr:colOff>
      <xdr:row>0</xdr:row>
      <xdr:rowOff>104775</xdr:rowOff>
    </xdr:from>
    <xdr:to>
      <xdr:col>17</xdr:col>
      <xdr:colOff>657225</xdr:colOff>
      <xdr:row>35</xdr:row>
      <xdr:rowOff>161925</xdr:rowOff>
    </xdr:to>
    <xdr:sp macro="" textlink="">
      <xdr:nvSpPr>
        <xdr:cNvPr id="4098" name="Text Box 2">
          <a:extLst>
            <a:ext uri="{FF2B5EF4-FFF2-40B4-BE49-F238E27FC236}">
              <a16:creationId xmlns:a16="http://schemas.microsoft.com/office/drawing/2014/main" id="{00000000-0008-0000-0200-000002100000}"/>
            </a:ext>
          </a:extLst>
        </xdr:cNvPr>
        <xdr:cNvSpPr txBox="1">
          <a:spLocks noChangeArrowheads="1"/>
        </xdr:cNvSpPr>
      </xdr:nvSpPr>
      <xdr:spPr bwMode="auto">
        <a:xfrm>
          <a:off x="4400550" y="104775"/>
          <a:ext cx="7010400" cy="6124575"/>
        </a:xfrm>
        <a:prstGeom prst="rect">
          <a:avLst/>
        </a:prstGeom>
        <a:solidFill>
          <a:srgbClr val="FFFFFF"/>
        </a:solid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　　</a:t>
          </a:r>
        </a:p>
        <a:p>
          <a:pPr algn="l" rtl="0">
            <a:lnSpc>
              <a:spcPts val="1300"/>
            </a:lnSpc>
            <a:defRPr sz="1000"/>
          </a:pP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建築環境総合性能評価システム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建築</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既存</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複合用途用　スコアシート</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Microsoft Excel 20</a:t>
          </a: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版</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co</a:t>
          </a:r>
          <a:r>
            <a:rPr lang="ja-JP" altLang="en-US" sz="1100" b="0" i="0" u="none" strike="noStrike" baseline="0">
              <a:solidFill>
                <a:srgbClr val="000000"/>
              </a:solidFill>
              <a:latin typeface="ＭＳ Ｐゴシック"/>
              <a:ea typeface="ＭＳ Ｐゴシック"/>
            </a:rPr>
            <a:t>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BD</a:t>
          </a:r>
          <a:r>
            <a:rPr lang="en-US" altLang="ja-JP" sz="1100" b="0" i="0" u="none" strike="noStrike" baseline="0">
              <a:solidFill>
                <a:srgbClr val="000000"/>
              </a:solidFill>
              <a:latin typeface="ＭＳ Ｐゴシック"/>
              <a:ea typeface="ＭＳ Ｐゴシック"/>
            </a:rPr>
            <a:t>_EB</a:t>
          </a:r>
          <a:r>
            <a:rPr lang="ja-JP" altLang="en-US" sz="1100" b="0" i="0" u="none" strike="noStrike" baseline="0">
              <a:solidFill>
                <a:srgbClr val="000000"/>
              </a:solidFill>
              <a:latin typeface="ＭＳ Ｐゴシック"/>
              <a:ea typeface="ＭＳ Ｐゴシック"/>
            </a:rPr>
            <a:t>_2014(v.1.</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2014年 </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月発行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編集協力　　 　国土交通省住宅局</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ソフト開発者　 一般社団法人　日本サステナブル建築協会　（JSBC)　　　</a:t>
          </a:r>
        </a:p>
        <a:p>
          <a:pPr algn="l" rtl="0">
            <a:defRPr sz="1000"/>
          </a:pPr>
          <a:r>
            <a:rPr lang="ja-JP" altLang="en-US" sz="1100" b="0" i="0" u="none" strike="noStrike" baseline="0">
              <a:solidFill>
                <a:srgbClr val="000000"/>
              </a:solidFill>
              <a:latin typeface="ＭＳ Ｐゴシック"/>
              <a:ea typeface="ＭＳ Ｐゴシック"/>
            </a:rPr>
            <a:t>                          ( 建築物の総合的環境評価研究委員会 )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企画・発行　　一般財団法人　建築環境・省エネルギー機構　　　　　　</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ソフトの内容等に関する問い合わせ　  </a:t>
          </a:r>
        </a:p>
        <a:p>
          <a:pPr algn="l" rtl="0">
            <a:lnSpc>
              <a:spcPts val="1300"/>
            </a:lnSpc>
            <a:defRPr sz="1000"/>
          </a:pPr>
          <a:r>
            <a:rPr lang="ja-JP" altLang="en-US" sz="1100" b="0" i="0" u="none" strike="noStrike" baseline="0">
              <a:solidFill>
                <a:srgbClr val="000000"/>
              </a:solidFill>
              <a:latin typeface="ＭＳ Ｐゴシック"/>
              <a:ea typeface="ＭＳ Ｐゴシック"/>
            </a:rPr>
            <a:t>　　　　　本ソフトの内容に関するご質問は、下記連絡先までE-mailにてお送りください。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なお、回答までに日数を要する場合がありますので、予めご了承ください。</a:t>
          </a:r>
        </a:p>
        <a:p>
          <a:pPr algn="l" rtl="0">
            <a:defRPr sz="1000"/>
          </a:pPr>
          <a:r>
            <a:rPr lang="ja-JP" altLang="en-US" sz="1100" b="0" i="0" u="none" strike="noStrike" baseline="0">
              <a:solidFill>
                <a:srgbClr val="000000"/>
              </a:solidFill>
              <a:latin typeface="ＭＳ Ｐゴシック"/>
              <a:ea typeface="ＭＳ Ｐゴシック"/>
            </a:rPr>
            <a:t>　　　　　また、Microsoft Windows、Microsoft Excel 20</a:t>
          </a: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 等の操作に関しては、</a:t>
          </a:r>
        </a:p>
        <a:p>
          <a:pPr algn="l" rtl="0">
            <a:lnSpc>
              <a:spcPts val="1300"/>
            </a:lnSpc>
            <a:defRPr sz="1000"/>
          </a:pPr>
          <a:r>
            <a:rPr lang="ja-JP" altLang="en-US" sz="1100" b="0" i="0" u="none" strike="noStrike" baseline="0">
              <a:solidFill>
                <a:srgbClr val="000000"/>
              </a:solidFill>
              <a:latin typeface="ＭＳ Ｐゴシック"/>
              <a:ea typeface="ＭＳ Ｐゴシック"/>
            </a:rPr>
            <a:t>          それぞれの操作マニュアルをご覧ください。</a:t>
          </a:r>
        </a:p>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一般社団法人　日本サステナブル建築協会</a:t>
          </a:r>
        </a:p>
        <a:p>
          <a:pPr algn="l" rtl="0">
            <a:lnSpc>
              <a:spcPts val="1300"/>
            </a:lnSpc>
            <a:defRPr sz="1000"/>
          </a:pPr>
          <a:r>
            <a:rPr lang="ja-JP" altLang="en-US" sz="1100" b="0" i="0" u="none" strike="noStrike" baseline="0">
              <a:solidFill>
                <a:srgbClr val="000000"/>
              </a:solidFill>
              <a:latin typeface="ＭＳ Ｐゴシック"/>
              <a:ea typeface="ＭＳ Ｐゴシック"/>
            </a:rPr>
            <a:t>　　　　　〒102-0083　東京都千代田区麹町３－５－１全共連ビル麹町館</a:t>
          </a:r>
        </a:p>
        <a:p>
          <a:pPr algn="l" rtl="0">
            <a:defRPr sz="1000"/>
          </a:pPr>
          <a:r>
            <a:rPr lang="ja-JP" altLang="en-US" sz="1100" b="0" i="0" u="none" strike="noStrike" baseline="0">
              <a:solidFill>
                <a:srgbClr val="000000"/>
              </a:solidFill>
              <a:latin typeface="ＭＳ Ｐゴシック"/>
              <a:ea typeface="ＭＳ Ｐゴシック"/>
            </a:rPr>
            <a:t>　　　　　E-Mail  casbee-info@jsbc.or.jp</a:t>
          </a:r>
        </a:p>
        <a:p>
          <a:pPr algn="l" rtl="0">
            <a:lnSpc>
              <a:spcPts val="1300"/>
            </a:lnSpc>
            <a:defRPr sz="1000"/>
          </a:pPr>
          <a:r>
            <a:rPr lang="ja-JP" altLang="en-US" sz="1100" b="0" i="0" u="none" strike="noStrike" baseline="0">
              <a:solidFill>
                <a:srgbClr val="000000"/>
              </a:solidFill>
              <a:latin typeface="ＭＳ Ｐゴシック"/>
              <a:ea typeface="ＭＳ Ｐゴシック"/>
            </a:rPr>
            <a:t>　　　　　URL　http://www.jsbc.or.jp/CASBEE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Copyright ©2014 Japan Sustainable Building Consortium (JSBC)</a:t>
          </a:r>
        </a:p>
      </xdr:txBody>
    </xdr:sp>
    <xdr:clientData/>
  </xdr:twoCellAnchor>
  <xdr:twoCellAnchor>
    <xdr:from>
      <xdr:col>1</xdr:col>
      <xdr:colOff>28575</xdr:colOff>
      <xdr:row>0</xdr:row>
      <xdr:rowOff>104775</xdr:rowOff>
    </xdr:from>
    <xdr:to>
      <xdr:col>7</xdr:col>
      <xdr:colOff>180975</xdr:colOff>
      <xdr:row>35</xdr:row>
      <xdr:rowOff>161925</xdr:rowOff>
    </xdr:to>
    <xdr:sp macro="" textlink="">
      <xdr:nvSpPr>
        <xdr:cNvPr id="4099" name="Text Box 3">
          <a:extLst>
            <a:ext uri="{FF2B5EF4-FFF2-40B4-BE49-F238E27FC236}">
              <a16:creationId xmlns:a16="http://schemas.microsoft.com/office/drawing/2014/main" id="{00000000-0008-0000-0200-000003100000}"/>
            </a:ext>
          </a:extLst>
        </xdr:cNvPr>
        <xdr:cNvSpPr txBox="1">
          <a:spLocks noChangeArrowheads="1"/>
        </xdr:cNvSpPr>
      </xdr:nvSpPr>
      <xdr:spPr bwMode="auto">
        <a:xfrm>
          <a:off x="114300" y="104775"/>
          <a:ext cx="4152900" cy="6124575"/>
        </a:xfrm>
        <a:prstGeom prst="rect">
          <a:avLst/>
        </a:prstGeom>
        <a:solidFill>
          <a:srgbClr val="FFFFFF"/>
        </a:solid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注意事項</a:t>
          </a:r>
        </a:p>
        <a:p>
          <a:pPr algn="l" rtl="0">
            <a:lnSpc>
              <a:spcPts val="1300"/>
            </a:lnSpc>
            <a:defRPr sz="1000"/>
          </a:pPr>
          <a:r>
            <a:rPr lang="ja-JP" altLang="en-US" sz="1100" b="0" i="0" u="none" strike="noStrike" baseline="0">
              <a:solidFill>
                <a:srgbClr val="000000"/>
              </a:solidFill>
              <a:latin typeface="ＭＳ Ｐゴシック"/>
              <a:ea typeface="ＭＳ Ｐゴシック"/>
            </a:rPr>
            <a:t>1) Microsoft Excel</a:t>
          </a:r>
          <a:r>
            <a:rPr lang="ja-JP" altLang="en-US" sz="1100" b="0" i="0" u="none" strike="noStrike" baseline="0">
              <a:solidFill>
                <a:srgbClr val="FF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は、米国Microsoft Corporationの米国およびその他の国におけ る登録商標です。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2) その他、記載されている会社名、製品名はすべて各社の登録商標または商標です。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3)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建築</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既存</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評価ソフト」は、Microsoft </a:t>
          </a:r>
          <a:r>
            <a:rPr lang="ja-JP" altLang="en-US" sz="1100" b="0" i="0" u="none" strike="noStrike" baseline="0">
              <a:solidFill>
                <a:sysClr val="windowText" lastClr="000000"/>
              </a:solidFill>
              <a:latin typeface="ＭＳ Ｐゴシック"/>
              <a:ea typeface="ＭＳ Ｐゴシック"/>
            </a:rPr>
            <a:t>Excel </a:t>
          </a:r>
          <a:r>
            <a:rPr lang="en-US" altLang="ja-JP" sz="1100" b="0" i="0" u="none" strike="noStrike" baseline="0">
              <a:solidFill>
                <a:sysClr val="windowText" lastClr="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上で開発されたデータファイルです。これらのデータファイルは、著作権法上の保護を受けています。開発・著者、企画・発行者の許諾を得ず、無断で複製、転載(改造した場合も含む）することは禁止されてお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4) ただし、この評価ソフトを用いて、利用者の皆様が作成した入力および出力結果を使用する場合はこの限りではありません。その場合、この評価ソフトを利用した旨を明記してください。なお、パソコンの画面画像を使用する場合には、別途、Microsoft Corporationの許諾が必要になる場合がありますのでご注意ください。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5) この評価ソフトおよび操作マニュアルを運用した結果の影響については、いっさい責任を負いかねますのでご了承ください。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6) この評価ソフトの仕様および操作マニュアルの記載事項は、将来予告なしに変更することがあります。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7) この評価ソフトは Microsoft Excel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で作成されたものであり、全てのコンピューター上での動作を保障するものではありません。</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R107"/>
  <sheetViews>
    <sheetView showGridLines="0" zoomScaleNormal="100" workbookViewId="0">
      <selection activeCell="E48" sqref="E48"/>
    </sheetView>
  </sheetViews>
  <sheetFormatPr defaultColWidth="0" defaultRowHeight="0" customHeight="1" zeroHeight="1" x14ac:dyDescent="0.15"/>
  <cols>
    <col min="1" max="1" width="1.75" style="102" customWidth="1"/>
    <col min="2" max="2" width="21.625" style="102" customWidth="1"/>
    <col min="3" max="3" width="15.125" style="102" customWidth="1"/>
    <col min="4" max="4" width="16.5" style="102" customWidth="1"/>
    <col min="5" max="5" width="13.875" style="102" customWidth="1"/>
    <col min="6" max="6" width="11.5" style="102" customWidth="1"/>
    <col min="7" max="7" width="3.125" style="102" customWidth="1"/>
    <col min="8" max="8" width="8.25" style="102" customWidth="1"/>
    <col min="9" max="9" width="11.375" hidden="1" customWidth="1"/>
    <col min="10" max="11" width="9.5" hidden="1" customWidth="1"/>
    <col min="12" max="12" width="13.375" hidden="1" customWidth="1"/>
    <col min="13" max="13" width="8.625" hidden="1" customWidth="1"/>
    <col min="14" max="14" width="2.5" hidden="1" customWidth="1"/>
    <col min="15" max="15" width="7.25" hidden="1" customWidth="1"/>
    <col min="16" max="16" width="8" hidden="1" customWidth="1"/>
    <col min="17" max="17" width="10" hidden="1" customWidth="1"/>
    <col min="18" max="18" width="11.375" hidden="1" customWidth="1"/>
    <col min="19" max="16384" width="9" hidden="1"/>
  </cols>
  <sheetData>
    <row r="1" spans="1:11" ht="13.5" x14ac:dyDescent="0.15">
      <c r="A1" s="3"/>
      <c r="B1" s="4"/>
      <c r="C1" s="3"/>
      <c r="D1" s="3"/>
      <c r="E1" s="3"/>
      <c r="F1" s="3"/>
      <c r="G1" s="3"/>
      <c r="H1" s="3"/>
    </row>
    <row r="2" spans="1:11" ht="21.75" customHeight="1" x14ac:dyDescent="0.15">
      <c r="A2" s="3"/>
      <c r="B2" s="4"/>
      <c r="C2" s="3"/>
      <c r="D2" s="3"/>
      <c r="E2" s="3"/>
      <c r="F2" s="3"/>
      <c r="G2" s="3"/>
      <c r="H2" s="3"/>
    </row>
    <row r="3" spans="1:11" ht="21.75" customHeight="1" x14ac:dyDescent="0.15">
      <c r="A3" s="3"/>
      <c r="B3" s="4"/>
      <c r="C3" s="3"/>
      <c r="D3" s="3"/>
      <c r="E3" s="3"/>
      <c r="F3" s="3"/>
      <c r="G3" s="3"/>
      <c r="H3" s="3"/>
      <c r="I3" t="s">
        <v>123</v>
      </c>
    </row>
    <row r="4" spans="1:11" ht="25.5" x14ac:dyDescent="0.15">
      <c r="A4" s="3"/>
      <c r="B4" s="5" t="s">
        <v>676</v>
      </c>
      <c r="C4" s="6"/>
      <c r="D4" s="6"/>
      <c r="E4" s="6"/>
      <c r="F4" s="7"/>
      <c r="G4" s="3"/>
      <c r="H4" s="3"/>
    </row>
    <row r="5" spans="1:11" ht="13.5" x14ac:dyDescent="0.15">
      <c r="A5" s="8"/>
      <c r="B5" s="9" t="s">
        <v>124</v>
      </c>
      <c r="C5" s="10" t="s">
        <v>687</v>
      </c>
      <c r="D5" s="10"/>
      <c r="E5" s="3"/>
      <c r="F5" s="3"/>
      <c r="G5" s="3"/>
      <c r="H5" s="3"/>
      <c r="I5" t="s">
        <v>7</v>
      </c>
      <c r="J5" t="s">
        <v>331</v>
      </c>
      <c r="K5">
        <v>1</v>
      </c>
    </row>
    <row r="6" spans="1:11" ht="13.5" x14ac:dyDescent="0.15">
      <c r="A6" s="8"/>
      <c r="B6" s="12" t="s">
        <v>501</v>
      </c>
      <c r="C6" s="13" t="s">
        <v>680</v>
      </c>
      <c r="D6" s="13"/>
      <c r="E6" s="3"/>
      <c r="F6" s="3"/>
      <c r="G6" s="3"/>
      <c r="H6" s="3"/>
      <c r="I6" t="s">
        <v>8</v>
      </c>
      <c r="J6" t="s">
        <v>295</v>
      </c>
      <c r="K6">
        <v>2</v>
      </c>
    </row>
    <row r="7" spans="1:11" ht="6.75" customHeight="1" thickBot="1" x14ac:dyDescent="0.2">
      <c r="A7" s="8"/>
      <c r="B7" s="11"/>
      <c r="C7" s="11"/>
      <c r="D7" s="11"/>
      <c r="E7" s="11"/>
      <c r="F7" s="11"/>
      <c r="G7" s="3"/>
      <c r="H7" s="3"/>
      <c r="I7" t="s">
        <v>9</v>
      </c>
      <c r="J7" t="s">
        <v>481</v>
      </c>
      <c r="K7" s="415">
        <v>3</v>
      </c>
    </row>
    <row r="8" spans="1:11" ht="17.25" customHeight="1" x14ac:dyDescent="0.15">
      <c r="A8" s="8"/>
      <c r="B8" s="14" t="s">
        <v>482</v>
      </c>
      <c r="C8" s="15"/>
      <c r="D8" s="15"/>
      <c r="E8" s="15"/>
      <c r="F8" s="16"/>
      <c r="G8" s="3"/>
      <c r="H8" s="3"/>
      <c r="I8" t="s">
        <v>10</v>
      </c>
      <c r="J8" t="s">
        <v>483</v>
      </c>
      <c r="K8" s="415">
        <v>4</v>
      </c>
    </row>
    <row r="9" spans="1:11" ht="13.5" x14ac:dyDescent="0.15">
      <c r="A9" s="8"/>
      <c r="B9" s="17" t="s">
        <v>484</v>
      </c>
      <c r="C9" s="18"/>
      <c r="D9" s="18"/>
      <c r="E9" s="18"/>
      <c r="F9" s="19"/>
      <c r="G9" s="3"/>
      <c r="H9" s="3"/>
      <c r="I9" t="s">
        <v>11</v>
      </c>
      <c r="J9" t="s">
        <v>485</v>
      </c>
      <c r="K9" s="415">
        <v>5</v>
      </c>
    </row>
    <row r="10" spans="1:11" ht="13.5" hidden="1" customHeight="1" x14ac:dyDescent="0.15">
      <c r="A10" s="8"/>
      <c r="B10" s="20"/>
      <c r="C10" s="21"/>
      <c r="D10" s="21"/>
      <c r="E10" s="21"/>
      <c r="F10" s="22"/>
      <c r="G10" s="3"/>
      <c r="H10" s="3"/>
      <c r="I10" t="s">
        <v>12</v>
      </c>
      <c r="J10" t="s">
        <v>486</v>
      </c>
      <c r="K10" s="415">
        <v>6</v>
      </c>
    </row>
    <row r="11" spans="1:11" ht="13.5" x14ac:dyDescent="0.15">
      <c r="A11" s="23"/>
      <c r="B11" s="24" t="s">
        <v>487</v>
      </c>
      <c r="C11" s="535" t="s">
        <v>137</v>
      </c>
      <c r="D11" s="541"/>
      <c r="E11" s="26"/>
      <c r="F11" s="27"/>
      <c r="G11" s="3"/>
      <c r="H11" s="3"/>
      <c r="I11" t="s">
        <v>13</v>
      </c>
      <c r="K11" s="415">
        <v>7</v>
      </c>
    </row>
    <row r="12" spans="1:11" ht="13.5" hidden="1" x14ac:dyDescent="0.15">
      <c r="A12" s="23"/>
      <c r="B12" s="28" t="s">
        <v>488</v>
      </c>
      <c r="C12" s="535" t="s">
        <v>489</v>
      </c>
      <c r="D12" s="536"/>
      <c r="E12" s="537"/>
      <c r="F12" s="31"/>
      <c r="G12" s="3"/>
      <c r="H12" s="3"/>
      <c r="I12" t="s">
        <v>14</v>
      </c>
      <c r="K12" s="415">
        <v>8</v>
      </c>
    </row>
    <row r="13" spans="1:11" ht="13.5" hidden="1" x14ac:dyDescent="0.15">
      <c r="A13" s="23"/>
      <c r="B13" s="28"/>
      <c r="C13" s="29"/>
      <c r="D13" s="405"/>
      <c r="E13" s="30"/>
      <c r="F13" s="31"/>
      <c r="G13" s="3"/>
      <c r="H13" s="3"/>
      <c r="I13" t="s">
        <v>15</v>
      </c>
    </row>
    <row r="14" spans="1:11" ht="13.5" hidden="1" x14ac:dyDescent="0.15">
      <c r="A14" s="23"/>
      <c r="B14" s="28" t="s">
        <v>75</v>
      </c>
      <c r="C14" s="535" t="s">
        <v>76</v>
      </c>
      <c r="D14" s="536"/>
      <c r="E14" s="537"/>
      <c r="F14" s="27"/>
      <c r="G14" s="3"/>
      <c r="H14" s="3"/>
    </row>
    <row r="15" spans="1:11" ht="16.5" hidden="1" customHeight="1" x14ac:dyDescent="0.15">
      <c r="A15" s="23"/>
      <c r="B15" s="28" t="s">
        <v>77</v>
      </c>
      <c r="C15" s="32">
        <v>42705</v>
      </c>
      <c r="D15" s="26"/>
      <c r="E15" s="26"/>
      <c r="F15" s="31"/>
      <c r="G15" s="3"/>
      <c r="H15" s="3"/>
      <c r="K15" s="1" t="e">
        <f>VLOOKUP(F12,I5:K12,3)</f>
        <v>#N/A</v>
      </c>
    </row>
    <row r="16" spans="1:11" ht="13.5" hidden="1" x14ac:dyDescent="0.15">
      <c r="A16" s="23"/>
      <c r="B16" s="28"/>
      <c r="C16" s="32"/>
      <c r="D16" s="26"/>
      <c r="E16" s="26"/>
      <c r="F16" s="33"/>
      <c r="G16" s="3"/>
      <c r="H16" s="3"/>
    </row>
    <row r="17" spans="1:12" ht="13.5" hidden="1" x14ac:dyDescent="0.15">
      <c r="A17" s="23"/>
      <c r="B17" s="28" t="s">
        <v>78</v>
      </c>
      <c r="C17" s="34" t="s">
        <v>138</v>
      </c>
      <c r="D17" s="35" t="s">
        <v>139</v>
      </c>
      <c r="E17" s="35"/>
      <c r="F17" s="27"/>
      <c r="G17" s="3"/>
      <c r="H17" s="3"/>
    </row>
    <row r="18" spans="1:12" ht="17.25" hidden="1" customHeight="1" x14ac:dyDescent="0.15">
      <c r="A18" s="23"/>
      <c r="B18" s="28" t="s">
        <v>79</v>
      </c>
      <c r="C18" s="34" t="s">
        <v>140</v>
      </c>
      <c r="D18" s="35" t="s">
        <v>141</v>
      </c>
      <c r="E18" s="35"/>
      <c r="F18" s="27"/>
      <c r="G18" s="3"/>
      <c r="H18" s="3"/>
    </row>
    <row r="19" spans="1:12" ht="17.25" customHeight="1" x14ac:dyDescent="0.15">
      <c r="A19" s="23"/>
      <c r="B19" s="28" t="s">
        <v>80</v>
      </c>
      <c r="C19" s="36">
        <f>SUM(C63:C64)</f>
        <v>1000</v>
      </c>
      <c r="D19" s="35" t="s">
        <v>139</v>
      </c>
      <c r="E19" s="35"/>
      <c r="F19" s="27"/>
      <c r="G19" s="3"/>
      <c r="H19" s="3"/>
    </row>
    <row r="20" spans="1:12" ht="17.25" customHeight="1" x14ac:dyDescent="0.15">
      <c r="A20" s="23"/>
      <c r="B20" s="28" t="s">
        <v>81</v>
      </c>
      <c r="C20" s="535" t="s">
        <v>142</v>
      </c>
      <c r="D20" s="536"/>
      <c r="E20" s="537"/>
      <c r="F20" s="27"/>
      <c r="G20" s="3"/>
      <c r="H20" s="3"/>
    </row>
    <row r="21" spans="1:12" ht="17.25" customHeight="1" x14ac:dyDescent="0.15">
      <c r="A21" s="23"/>
      <c r="B21" s="37"/>
      <c r="C21" s="538" t="str">
        <f>O67</f>
        <v>事務所,</v>
      </c>
      <c r="D21" s="539"/>
      <c r="E21" s="540"/>
      <c r="F21" s="27"/>
      <c r="G21" s="3"/>
      <c r="H21" s="3"/>
    </row>
    <row r="22" spans="1:12" ht="17.25" hidden="1" customHeight="1" x14ac:dyDescent="0.15">
      <c r="A22" s="23"/>
      <c r="B22" s="28" t="s">
        <v>82</v>
      </c>
      <c r="C22" s="25" t="s">
        <v>83</v>
      </c>
      <c r="D22" s="26"/>
      <c r="E22" s="26"/>
      <c r="F22" s="27"/>
      <c r="G22" s="3"/>
      <c r="H22" s="3"/>
    </row>
    <row r="23" spans="1:12" ht="17.25" hidden="1" customHeight="1" x14ac:dyDescent="0.15">
      <c r="A23" s="23"/>
      <c r="B23" s="28" t="s">
        <v>162</v>
      </c>
      <c r="C23" s="25" t="s">
        <v>163</v>
      </c>
      <c r="D23" s="26"/>
      <c r="E23" s="26"/>
      <c r="F23" s="27"/>
      <c r="G23" s="3"/>
      <c r="H23" s="3"/>
      <c r="I23" t="s">
        <v>164</v>
      </c>
      <c r="J23" t="s">
        <v>163</v>
      </c>
      <c r="K23" t="s">
        <v>165</v>
      </c>
      <c r="L23" t="s">
        <v>166</v>
      </c>
    </row>
    <row r="24" spans="1:12" ht="17.25" hidden="1" customHeight="1" x14ac:dyDescent="0.15">
      <c r="A24" s="23"/>
      <c r="B24" s="28" t="s">
        <v>167</v>
      </c>
      <c r="C24" s="38" t="s">
        <v>143</v>
      </c>
      <c r="D24" s="35" t="s">
        <v>168</v>
      </c>
      <c r="E24" s="35"/>
      <c r="F24" s="27"/>
      <c r="G24" s="3"/>
      <c r="H24" s="3"/>
      <c r="I24" s="1">
        <f>IF(OR(C23=I23,C23=L23),1,IF(C23=J23,2,3))</f>
        <v>2</v>
      </c>
    </row>
    <row r="25" spans="1:12" ht="17.25" hidden="1" customHeight="1" x14ac:dyDescent="0.15">
      <c r="A25" s="23"/>
      <c r="B25" s="28" t="s">
        <v>169</v>
      </c>
      <c r="C25" s="38" t="s">
        <v>144</v>
      </c>
      <c r="D25" s="35" t="s">
        <v>170</v>
      </c>
      <c r="E25" s="35"/>
      <c r="F25" s="27"/>
      <c r="G25" s="3"/>
      <c r="H25" s="3"/>
    </row>
    <row r="26" spans="1:12" ht="6.75" customHeight="1" thickBot="1" x14ac:dyDescent="0.2">
      <c r="A26" s="23"/>
      <c r="B26" s="28"/>
      <c r="C26" s="39"/>
      <c r="D26" s="39"/>
      <c r="E26" s="39"/>
      <c r="F26" s="40"/>
      <c r="G26" s="3"/>
      <c r="H26" s="3"/>
    </row>
    <row r="27" spans="1:12" ht="14.25" hidden="1" thickBot="1" x14ac:dyDescent="0.2">
      <c r="A27"/>
      <c r="B27"/>
      <c r="C27"/>
      <c r="D27"/>
      <c r="E27"/>
      <c r="F27"/>
      <c r="G27"/>
      <c r="H27"/>
    </row>
    <row r="28" spans="1:12" ht="14.25" hidden="1" thickBot="1" x14ac:dyDescent="0.2">
      <c r="A28"/>
      <c r="B28"/>
      <c r="C28"/>
      <c r="D28"/>
      <c r="E28"/>
      <c r="F28"/>
      <c r="G28"/>
      <c r="H28"/>
    </row>
    <row r="29" spans="1:12" ht="14.25" hidden="1" thickBot="1" x14ac:dyDescent="0.2">
      <c r="A29"/>
      <c r="B29"/>
      <c r="C29"/>
      <c r="D29"/>
      <c r="E29"/>
      <c r="F29"/>
      <c r="G29"/>
      <c r="H29"/>
    </row>
    <row r="30" spans="1:12" ht="14.25" hidden="1" thickBot="1" x14ac:dyDescent="0.2">
      <c r="A30"/>
      <c r="B30"/>
      <c r="C30"/>
      <c r="D30"/>
      <c r="E30"/>
      <c r="F30"/>
      <c r="G30"/>
      <c r="H30"/>
    </row>
    <row r="31" spans="1:12" ht="14.25" hidden="1" thickBot="1" x14ac:dyDescent="0.2">
      <c r="A31"/>
      <c r="B31"/>
      <c r="C31"/>
      <c r="D31"/>
      <c r="E31"/>
      <c r="F31"/>
      <c r="G31"/>
      <c r="H31"/>
    </row>
    <row r="32" spans="1:12" ht="14.25" hidden="1" thickBot="1" x14ac:dyDescent="0.2">
      <c r="A32"/>
      <c r="B32"/>
      <c r="C32"/>
      <c r="D32"/>
      <c r="E32"/>
      <c r="F32"/>
      <c r="G32"/>
      <c r="H32"/>
    </row>
    <row r="33" spans="1:18" ht="14.25" hidden="1" thickBot="1" x14ac:dyDescent="0.2">
      <c r="A33"/>
      <c r="B33"/>
      <c r="C33"/>
      <c r="D33"/>
      <c r="E33"/>
      <c r="F33"/>
      <c r="G33"/>
      <c r="H33"/>
    </row>
    <row r="34" spans="1:18" ht="14.25" hidden="1" thickBot="1" x14ac:dyDescent="0.2">
      <c r="A34"/>
      <c r="B34"/>
      <c r="C34"/>
      <c r="D34"/>
      <c r="E34"/>
      <c r="F34"/>
      <c r="G34"/>
      <c r="H34"/>
    </row>
    <row r="35" spans="1:18" ht="14.25" hidden="1" thickBot="1" x14ac:dyDescent="0.2">
      <c r="A35"/>
      <c r="B35"/>
      <c r="C35"/>
      <c r="D35"/>
      <c r="E35"/>
      <c r="F35"/>
      <c r="G35"/>
      <c r="H35"/>
    </row>
    <row r="36" spans="1:18" ht="14.25" hidden="1" thickBot="1" x14ac:dyDescent="0.2">
      <c r="A36"/>
      <c r="B36"/>
      <c r="C36"/>
      <c r="D36"/>
      <c r="E36"/>
      <c r="F36"/>
      <c r="G36"/>
      <c r="H36"/>
    </row>
    <row r="37" spans="1:18" ht="14.25" hidden="1" thickBot="1" x14ac:dyDescent="0.2">
      <c r="A37"/>
      <c r="B37"/>
      <c r="C37"/>
      <c r="D37"/>
      <c r="E37"/>
      <c r="F37"/>
      <c r="G37"/>
      <c r="H37"/>
    </row>
    <row r="38" spans="1:18" ht="17.25" customHeight="1" thickBot="1" x14ac:dyDescent="0.2">
      <c r="A38" s="41"/>
      <c r="B38" s="42" t="s">
        <v>171</v>
      </c>
      <c r="C38" s="43"/>
      <c r="D38" s="43"/>
      <c r="E38" s="43"/>
      <c r="F38" s="44"/>
      <c r="G38" s="3"/>
      <c r="H38" s="3"/>
      <c r="I38" t="s">
        <v>172</v>
      </c>
      <c r="L38" s="1" t="s">
        <v>173</v>
      </c>
      <c r="M38" s="1" t="s">
        <v>174</v>
      </c>
    </row>
    <row r="39" spans="1:18" ht="16.5" customHeight="1" x14ac:dyDescent="0.15">
      <c r="A39" s="41"/>
      <c r="B39" s="45" t="s">
        <v>175</v>
      </c>
      <c r="C39" s="46">
        <v>41828</v>
      </c>
      <c r="D39" s="26"/>
      <c r="E39" s="26"/>
      <c r="F39" s="411"/>
      <c r="G39" s="3"/>
      <c r="H39" s="3"/>
      <c r="I39" t="s">
        <v>177</v>
      </c>
      <c r="J39">
        <v>1</v>
      </c>
      <c r="L39" s="1" t="s">
        <v>177</v>
      </c>
      <c r="M39" s="1" t="s">
        <v>90</v>
      </c>
    </row>
    <row r="40" spans="1:18" ht="16.5" customHeight="1" x14ac:dyDescent="0.15">
      <c r="A40" s="41"/>
      <c r="B40" s="45" t="s">
        <v>91</v>
      </c>
      <c r="C40" s="25" t="s">
        <v>92</v>
      </c>
      <c r="D40" s="26"/>
      <c r="E40" s="26"/>
      <c r="F40" s="27"/>
      <c r="G40" s="3"/>
      <c r="H40" s="3"/>
      <c r="I40" t="s">
        <v>176</v>
      </c>
      <c r="J40">
        <v>2</v>
      </c>
      <c r="L40" s="1" t="s">
        <v>176</v>
      </c>
      <c r="M40" s="1" t="s">
        <v>93</v>
      </c>
    </row>
    <row r="41" spans="1:18" ht="16.5" customHeight="1" x14ac:dyDescent="0.15">
      <c r="A41" s="47"/>
      <c r="B41" s="45" t="s">
        <v>94</v>
      </c>
      <c r="C41" s="46">
        <v>41830</v>
      </c>
      <c r="D41" s="26"/>
      <c r="E41" s="26"/>
      <c r="F41" s="27"/>
      <c r="G41" s="3"/>
      <c r="H41" s="3"/>
      <c r="I41" t="s">
        <v>95</v>
      </c>
      <c r="J41">
        <v>2</v>
      </c>
      <c r="L41" s="1" t="s">
        <v>95</v>
      </c>
      <c r="M41" s="1"/>
    </row>
    <row r="42" spans="1:18" ht="16.5" customHeight="1" thickBot="1" x14ac:dyDescent="0.2">
      <c r="A42" s="47"/>
      <c r="B42" s="45" t="s">
        <v>96</v>
      </c>
      <c r="C42" s="25" t="s">
        <v>92</v>
      </c>
      <c r="D42" s="26"/>
      <c r="E42" s="26"/>
      <c r="F42" s="27"/>
      <c r="G42" s="3"/>
      <c r="H42" s="3"/>
      <c r="I42" s="1">
        <v>0</v>
      </c>
    </row>
    <row r="43" spans="1:18" ht="17.25" hidden="1" customHeight="1" thickBot="1" x14ac:dyDescent="0.2">
      <c r="A43" s="47"/>
      <c r="B43" s="48" t="s">
        <v>97</v>
      </c>
      <c r="C43" s="49" t="s">
        <v>98</v>
      </c>
      <c r="D43" s="50" t="str">
        <f>IF(C43=I43,L43,L44)</f>
        <v>→LCCO2算定条件シート（標準計算）を入力</v>
      </c>
      <c r="E43" s="26"/>
      <c r="F43" s="51"/>
      <c r="G43" s="3"/>
      <c r="H43" s="3"/>
      <c r="I43" t="s">
        <v>98</v>
      </c>
      <c r="L43" t="s">
        <v>99</v>
      </c>
    </row>
    <row r="44" spans="1:18" ht="9.75" customHeight="1" thickBot="1" x14ac:dyDescent="0.2">
      <c r="A44" s="52"/>
      <c r="B44" s="53"/>
      <c r="C44" s="53"/>
      <c r="D44" s="53"/>
      <c r="E44" s="53"/>
      <c r="F44" s="53"/>
      <c r="G44" s="3"/>
      <c r="H44" s="3"/>
      <c r="I44" t="s">
        <v>100</v>
      </c>
      <c r="L44" t="s">
        <v>101</v>
      </c>
    </row>
    <row r="45" spans="1:18" ht="13.5" x14ac:dyDescent="0.15">
      <c r="A45" s="52"/>
      <c r="B45" s="54" t="s">
        <v>102</v>
      </c>
      <c r="C45" s="55"/>
      <c r="D45" s="55"/>
      <c r="E45" s="55"/>
      <c r="F45" s="56"/>
      <c r="G45" s="3"/>
      <c r="H45" s="3"/>
    </row>
    <row r="46" spans="1:18" ht="14.25" thickBot="1" x14ac:dyDescent="0.2">
      <c r="A46" s="52"/>
      <c r="B46" s="20" t="s">
        <v>103</v>
      </c>
      <c r="C46" s="57"/>
      <c r="D46" s="58"/>
      <c r="E46" s="58"/>
      <c r="F46" s="59"/>
      <c r="G46" s="3"/>
      <c r="H46" s="3"/>
      <c r="J46" t="s">
        <v>145</v>
      </c>
      <c r="K46" t="s">
        <v>298</v>
      </c>
      <c r="L46" t="s">
        <v>146</v>
      </c>
    </row>
    <row r="47" spans="1:18" ht="13.5" x14ac:dyDescent="0.15">
      <c r="A47" s="52"/>
      <c r="B47" s="60" t="s">
        <v>147</v>
      </c>
      <c r="C47" s="36">
        <f>E47+E48</f>
        <v>1000</v>
      </c>
      <c r="D47" s="35" t="s">
        <v>540</v>
      </c>
      <c r="E47" s="61">
        <v>1000</v>
      </c>
      <c r="F47" s="411" t="s">
        <v>528</v>
      </c>
      <c r="G47" s="3"/>
      <c r="H47" s="3"/>
      <c r="I47" t="s">
        <v>104</v>
      </c>
      <c r="J47">
        <f>C47</f>
        <v>1000</v>
      </c>
      <c r="K47">
        <f>J47/$J$66</f>
        <v>1</v>
      </c>
      <c r="N47">
        <f>IF(J47=0,0,RANK(J47,$J$47:$J$64))</f>
        <v>1</v>
      </c>
      <c r="O47" t="str">
        <f>IF(AND(0&lt;N47,N47&lt;4),I47&amp;",","")</f>
        <v>事務所,</v>
      </c>
      <c r="P47" s="396" t="s">
        <v>395</v>
      </c>
      <c r="Q47" s="397" t="s">
        <v>104</v>
      </c>
      <c r="R47" s="412">
        <f>E47</f>
        <v>1000</v>
      </c>
    </row>
    <row r="48" spans="1:18" ht="13.5" x14ac:dyDescent="0.15">
      <c r="A48" s="52"/>
      <c r="B48" s="62"/>
      <c r="C48" s="35"/>
      <c r="D48" s="410" t="s">
        <v>532</v>
      </c>
      <c r="E48" s="61"/>
      <c r="F48" s="411" t="s">
        <v>536</v>
      </c>
      <c r="G48" s="3"/>
      <c r="H48" s="3"/>
      <c r="N48">
        <f t="shared" ref="N48:N64" si="0">IF(J48=0,0,RANK(J48,$J$47:$J$64))</f>
        <v>0</v>
      </c>
      <c r="O48" t="str">
        <f t="shared" ref="O48:O64" si="1">IF(AND(0&lt;N48,N48&lt;4),I48&amp;",","")</f>
        <v/>
      </c>
      <c r="P48" s="398"/>
      <c r="Q48" s="397" t="s">
        <v>515</v>
      </c>
      <c r="R48" s="412">
        <f t="shared" ref="R48:R59" si="2">E48</f>
        <v>0</v>
      </c>
    </row>
    <row r="49" spans="1:18" ht="13.5" x14ac:dyDescent="0.15">
      <c r="A49" s="52"/>
      <c r="B49" s="62" t="s">
        <v>105</v>
      </c>
      <c r="C49" s="36">
        <f>SUM(E49:E53)</f>
        <v>0</v>
      </c>
      <c r="D49" s="35" t="s">
        <v>539</v>
      </c>
      <c r="E49" s="61"/>
      <c r="F49" s="411" t="s">
        <v>536</v>
      </c>
      <c r="G49" s="3"/>
      <c r="H49" s="3"/>
      <c r="I49" t="s">
        <v>106</v>
      </c>
      <c r="J49" s="413">
        <f>C49</f>
        <v>0</v>
      </c>
      <c r="K49">
        <f>J49/$J$66</f>
        <v>0</v>
      </c>
      <c r="N49">
        <f t="shared" si="0"/>
        <v>0</v>
      </c>
      <c r="O49" t="str">
        <f t="shared" si="1"/>
        <v/>
      </c>
      <c r="P49" s="400" t="s">
        <v>519</v>
      </c>
      <c r="Q49" s="397" t="s">
        <v>520</v>
      </c>
      <c r="R49" s="412">
        <f t="shared" si="2"/>
        <v>0</v>
      </c>
    </row>
    <row r="50" spans="1:18" ht="13.5" x14ac:dyDescent="0.15">
      <c r="A50" s="52"/>
      <c r="B50" s="62"/>
      <c r="C50" s="35"/>
      <c r="D50" s="410" t="s">
        <v>529</v>
      </c>
      <c r="E50" s="61"/>
      <c r="F50" s="411" t="s">
        <v>536</v>
      </c>
      <c r="G50" s="3"/>
      <c r="H50" s="3"/>
      <c r="J50" s="414"/>
      <c r="N50">
        <f t="shared" si="0"/>
        <v>0</v>
      </c>
      <c r="O50" t="str">
        <f t="shared" si="1"/>
        <v/>
      </c>
      <c r="P50" s="400"/>
      <c r="Q50" s="397" t="s">
        <v>296</v>
      </c>
      <c r="R50" s="412">
        <f t="shared" si="2"/>
        <v>0</v>
      </c>
    </row>
    <row r="51" spans="1:18" ht="13.5" x14ac:dyDescent="0.15">
      <c r="A51" s="52"/>
      <c r="B51" s="62"/>
      <c r="C51" s="35"/>
      <c r="D51" s="410" t="s">
        <v>537</v>
      </c>
      <c r="E51" s="61"/>
      <c r="F51" s="411" t="s">
        <v>536</v>
      </c>
      <c r="G51" s="3"/>
      <c r="H51" s="3"/>
      <c r="N51">
        <f t="shared" si="0"/>
        <v>0</v>
      </c>
      <c r="O51" t="str">
        <f t="shared" si="1"/>
        <v/>
      </c>
      <c r="P51" s="400"/>
      <c r="Q51" s="397" t="s">
        <v>297</v>
      </c>
      <c r="R51" s="412">
        <f t="shared" si="2"/>
        <v>0</v>
      </c>
    </row>
    <row r="52" spans="1:18" ht="13.5" x14ac:dyDescent="0.15">
      <c r="A52" s="52"/>
      <c r="B52" s="62"/>
      <c r="C52" s="35"/>
      <c r="D52" s="410" t="s">
        <v>530</v>
      </c>
      <c r="E52" s="61"/>
      <c r="F52" s="411" t="s">
        <v>536</v>
      </c>
      <c r="G52" s="3"/>
      <c r="H52" s="3"/>
      <c r="N52">
        <f t="shared" si="0"/>
        <v>0</v>
      </c>
      <c r="O52" t="str">
        <f t="shared" si="1"/>
        <v/>
      </c>
      <c r="P52" s="400"/>
      <c r="Q52" s="397" t="s">
        <v>521</v>
      </c>
      <c r="R52" s="412">
        <f t="shared" si="2"/>
        <v>0</v>
      </c>
    </row>
    <row r="53" spans="1:18" ht="13.5" x14ac:dyDescent="0.15">
      <c r="A53" s="52"/>
      <c r="B53" s="62"/>
      <c r="C53" s="35"/>
      <c r="D53" s="410" t="s">
        <v>531</v>
      </c>
      <c r="E53" s="61"/>
      <c r="F53" s="411" t="s">
        <v>536</v>
      </c>
      <c r="G53" s="3"/>
      <c r="H53" s="3"/>
      <c r="N53">
        <f t="shared" si="0"/>
        <v>0</v>
      </c>
      <c r="O53" t="str">
        <f t="shared" si="1"/>
        <v/>
      </c>
      <c r="P53" s="398"/>
      <c r="Q53" s="397" t="s">
        <v>522</v>
      </c>
      <c r="R53" s="412">
        <f t="shared" si="2"/>
        <v>0</v>
      </c>
    </row>
    <row r="54" spans="1:18" ht="13.5" x14ac:dyDescent="0.15">
      <c r="A54" s="52"/>
      <c r="B54" s="62" t="s">
        <v>107</v>
      </c>
      <c r="C54" s="36">
        <f>E54+E55</f>
        <v>0</v>
      </c>
      <c r="D54" s="35" t="s">
        <v>541</v>
      </c>
      <c r="E54" s="61"/>
      <c r="F54" s="411" t="s">
        <v>536</v>
      </c>
      <c r="G54" s="3"/>
      <c r="H54" s="3"/>
      <c r="I54" t="s">
        <v>108</v>
      </c>
      <c r="J54" s="413">
        <f>C54</f>
        <v>0</v>
      </c>
      <c r="K54">
        <f>J54/$J$66</f>
        <v>0</v>
      </c>
      <c r="N54">
        <f t="shared" si="0"/>
        <v>0</v>
      </c>
      <c r="O54" t="str">
        <f t="shared" si="1"/>
        <v/>
      </c>
      <c r="P54" s="396" t="s">
        <v>516</v>
      </c>
      <c r="Q54" s="397" t="s">
        <v>427</v>
      </c>
      <c r="R54" s="412">
        <f t="shared" si="2"/>
        <v>0</v>
      </c>
    </row>
    <row r="55" spans="1:18" ht="13.5" x14ac:dyDescent="0.15">
      <c r="A55" s="52"/>
      <c r="B55" s="62"/>
      <c r="C55" s="35"/>
      <c r="D55" s="410" t="s">
        <v>533</v>
      </c>
      <c r="E55" s="61"/>
      <c r="F55" s="411" t="s">
        <v>536</v>
      </c>
      <c r="G55" s="3"/>
      <c r="H55" s="3"/>
      <c r="N55">
        <f t="shared" si="0"/>
        <v>0</v>
      </c>
      <c r="O55" t="str">
        <f t="shared" si="1"/>
        <v/>
      </c>
      <c r="P55" s="398"/>
      <c r="Q55" s="397" t="s">
        <v>517</v>
      </c>
      <c r="R55" s="412">
        <f t="shared" si="2"/>
        <v>0</v>
      </c>
    </row>
    <row r="56" spans="1:18" ht="13.5" x14ac:dyDescent="0.15">
      <c r="A56" s="52"/>
      <c r="B56" s="62" t="s">
        <v>109</v>
      </c>
      <c r="C56" s="61"/>
      <c r="D56" s="35" t="s">
        <v>148</v>
      </c>
      <c r="E56" s="35"/>
      <c r="F56" s="411"/>
      <c r="G56" s="3"/>
      <c r="H56" s="3"/>
      <c r="I56" t="s">
        <v>110</v>
      </c>
      <c r="J56" s="414">
        <f>C56</f>
        <v>0</v>
      </c>
      <c r="K56">
        <f>J56/$J$66</f>
        <v>0</v>
      </c>
      <c r="N56">
        <f t="shared" si="0"/>
        <v>0</v>
      </c>
      <c r="O56" t="str">
        <f t="shared" si="1"/>
        <v/>
      </c>
      <c r="P56" s="397" t="s">
        <v>110</v>
      </c>
      <c r="Q56" s="399"/>
      <c r="R56" s="412">
        <f>C56</f>
        <v>0</v>
      </c>
    </row>
    <row r="57" spans="1:18" ht="13.5" x14ac:dyDescent="0.15">
      <c r="A57" s="52"/>
      <c r="B57" s="62" t="s">
        <v>111</v>
      </c>
      <c r="C57" s="36">
        <f>E57+E58+E59</f>
        <v>0</v>
      </c>
      <c r="D57" s="35" t="s">
        <v>542</v>
      </c>
      <c r="E57" s="61"/>
      <c r="F57" s="411" t="s">
        <v>536</v>
      </c>
      <c r="G57" s="3"/>
      <c r="H57" s="3"/>
      <c r="I57" t="s">
        <v>112</v>
      </c>
      <c r="J57">
        <f>C57</f>
        <v>0</v>
      </c>
      <c r="K57">
        <f>J57/$J$66</f>
        <v>0</v>
      </c>
      <c r="N57">
        <f t="shared" si="0"/>
        <v>0</v>
      </c>
      <c r="O57" t="str">
        <f t="shared" si="1"/>
        <v/>
      </c>
      <c r="P57" s="396" t="s">
        <v>523</v>
      </c>
      <c r="Q57" s="397" t="s">
        <v>524</v>
      </c>
      <c r="R57" s="412">
        <f t="shared" si="2"/>
        <v>0</v>
      </c>
    </row>
    <row r="58" spans="1:18" ht="13.5" x14ac:dyDescent="0.15">
      <c r="A58" s="52"/>
      <c r="B58" s="62"/>
      <c r="C58" s="35"/>
      <c r="D58" s="410" t="s">
        <v>534</v>
      </c>
      <c r="E58" s="61"/>
      <c r="F58" s="411" t="s">
        <v>536</v>
      </c>
      <c r="G58" s="3"/>
      <c r="H58" s="3"/>
      <c r="N58">
        <f t="shared" si="0"/>
        <v>0</v>
      </c>
      <c r="O58" t="str">
        <f t="shared" si="1"/>
        <v/>
      </c>
      <c r="P58" s="400"/>
      <c r="Q58" s="397" t="s">
        <v>525</v>
      </c>
      <c r="R58" s="412">
        <f t="shared" si="2"/>
        <v>0</v>
      </c>
    </row>
    <row r="59" spans="1:18" ht="13.5" x14ac:dyDescent="0.15">
      <c r="A59" s="52"/>
      <c r="B59" s="62"/>
      <c r="C59" s="35"/>
      <c r="D59" s="410" t="s">
        <v>535</v>
      </c>
      <c r="E59" s="61"/>
      <c r="F59" s="411" t="s">
        <v>536</v>
      </c>
      <c r="G59" s="3"/>
      <c r="H59" s="3"/>
      <c r="N59">
        <f t="shared" si="0"/>
        <v>0</v>
      </c>
      <c r="O59" t="str">
        <f t="shared" si="1"/>
        <v/>
      </c>
      <c r="P59" s="400"/>
      <c r="Q59" s="394" t="s">
        <v>526</v>
      </c>
      <c r="R59" s="412">
        <f t="shared" si="2"/>
        <v>0</v>
      </c>
    </row>
    <row r="60" spans="1:18" ht="13.5" x14ac:dyDescent="0.15">
      <c r="A60" s="52"/>
      <c r="B60" s="62" t="s">
        <v>113</v>
      </c>
      <c r="C60" s="61"/>
      <c r="D60" s="35" t="s">
        <v>148</v>
      </c>
      <c r="E60" s="35"/>
      <c r="F60" s="411"/>
      <c r="G60" s="3"/>
      <c r="H60" s="3"/>
      <c r="I60" t="s">
        <v>120</v>
      </c>
      <c r="J60">
        <f>C60</f>
        <v>0</v>
      </c>
      <c r="K60">
        <f>J60/$J$66</f>
        <v>0</v>
      </c>
      <c r="N60">
        <f t="shared" si="0"/>
        <v>0</v>
      </c>
      <c r="O60" t="str">
        <f t="shared" si="1"/>
        <v/>
      </c>
      <c r="P60" s="397" t="s">
        <v>120</v>
      </c>
      <c r="Q60" s="399"/>
      <c r="R60" s="412">
        <f>C60</f>
        <v>0</v>
      </c>
    </row>
    <row r="61" spans="1:18" ht="13.5" x14ac:dyDescent="0.15">
      <c r="A61" s="52"/>
      <c r="B61" s="62" t="s">
        <v>115</v>
      </c>
      <c r="C61" s="61"/>
      <c r="D61" s="35" t="s">
        <v>148</v>
      </c>
      <c r="E61" s="35"/>
      <c r="F61" s="411"/>
      <c r="G61" s="3"/>
      <c r="H61" s="3"/>
      <c r="I61" t="s">
        <v>114</v>
      </c>
      <c r="J61">
        <f>C61</f>
        <v>0</v>
      </c>
      <c r="K61">
        <f>J61/$J$66</f>
        <v>0</v>
      </c>
      <c r="L61">
        <f>J61*F68</f>
        <v>0</v>
      </c>
      <c r="N61">
        <f t="shared" si="0"/>
        <v>0</v>
      </c>
      <c r="O61" t="str">
        <f t="shared" si="1"/>
        <v/>
      </c>
      <c r="P61" s="397" t="s">
        <v>114</v>
      </c>
      <c r="Q61" s="399"/>
      <c r="R61" s="412">
        <f>C61</f>
        <v>0</v>
      </c>
    </row>
    <row r="62" spans="1:18" ht="13.5" x14ac:dyDescent="0.15">
      <c r="A62" s="52"/>
      <c r="B62" s="62" t="s">
        <v>117</v>
      </c>
      <c r="C62" s="61"/>
      <c r="D62" s="35" t="s">
        <v>148</v>
      </c>
      <c r="E62" s="35"/>
      <c r="F62" s="411"/>
      <c r="G62" s="3"/>
      <c r="H62" s="3"/>
      <c r="I62" t="s">
        <v>149</v>
      </c>
      <c r="J62">
        <f>C62</f>
        <v>0</v>
      </c>
      <c r="K62">
        <f>J62/$J$66</f>
        <v>0</v>
      </c>
      <c r="L62">
        <f>J62*F69</f>
        <v>0</v>
      </c>
      <c r="N62">
        <f t="shared" si="0"/>
        <v>0</v>
      </c>
      <c r="O62" t="str">
        <f t="shared" si="1"/>
        <v/>
      </c>
      <c r="P62" s="397" t="s">
        <v>518</v>
      </c>
      <c r="Q62" s="399"/>
      <c r="R62" s="412">
        <f>C62</f>
        <v>0</v>
      </c>
    </row>
    <row r="63" spans="1:18" ht="13.5" x14ac:dyDescent="0.15">
      <c r="A63" s="52"/>
      <c r="B63" s="62" t="s">
        <v>449</v>
      </c>
      <c r="C63" s="36">
        <f>SUM(C47:C62)</f>
        <v>1000</v>
      </c>
      <c r="D63" s="35" t="s">
        <v>148</v>
      </c>
      <c r="E63" s="35"/>
      <c r="F63" s="411"/>
      <c r="G63" s="3"/>
      <c r="H63" s="3"/>
      <c r="N63">
        <f t="shared" si="0"/>
        <v>0</v>
      </c>
      <c r="O63" t="str">
        <f t="shared" si="1"/>
        <v/>
      </c>
      <c r="P63" s="404"/>
      <c r="Q63" s="395"/>
    </row>
    <row r="64" spans="1:18" ht="13.5" x14ac:dyDescent="0.15">
      <c r="A64" s="52"/>
      <c r="B64" s="63" t="s">
        <v>119</v>
      </c>
      <c r="C64" s="36">
        <f>E64+E65</f>
        <v>0</v>
      </c>
      <c r="D64" s="35" t="s">
        <v>543</v>
      </c>
      <c r="E64" s="61"/>
      <c r="F64" s="411" t="s">
        <v>536</v>
      </c>
      <c r="G64" s="3"/>
      <c r="H64" s="3"/>
      <c r="I64" t="s">
        <v>118</v>
      </c>
      <c r="J64">
        <f>C64</f>
        <v>0</v>
      </c>
      <c r="K64">
        <f>J64/$J$66</f>
        <v>0</v>
      </c>
      <c r="L64" s="414">
        <f>E64</f>
        <v>0</v>
      </c>
      <c r="N64">
        <f t="shared" si="0"/>
        <v>0</v>
      </c>
      <c r="O64" t="str">
        <f t="shared" si="1"/>
        <v/>
      </c>
      <c r="P64" s="2" t="s">
        <v>480</v>
      </c>
      <c r="Q64" s="401" t="s">
        <v>527</v>
      </c>
      <c r="R64" s="412">
        <f>E64</f>
        <v>0</v>
      </c>
    </row>
    <row r="65" spans="1:18" ht="13.5" x14ac:dyDescent="0.15">
      <c r="A65" s="52"/>
      <c r="B65" s="390"/>
      <c r="C65" s="35"/>
      <c r="D65" s="410" t="s">
        <v>538</v>
      </c>
      <c r="E65" s="61"/>
      <c r="F65" s="411" t="s">
        <v>536</v>
      </c>
      <c r="G65" s="3"/>
      <c r="H65" s="3"/>
      <c r="P65" s="402"/>
      <c r="Q65" s="403" t="s">
        <v>125</v>
      </c>
      <c r="R65" s="412">
        <f>E65</f>
        <v>0</v>
      </c>
    </row>
    <row r="66" spans="1:18" ht="13.5" x14ac:dyDescent="0.15">
      <c r="A66" s="52"/>
      <c r="B66" s="390"/>
      <c r="C66" s="35"/>
      <c r="D66" s="35"/>
      <c r="E66" s="35"/>
      <c r="F66" s="27"/>
      <c r="G66" s="3"/>
      <c r="H66" s="3"/>
      <c r="I66" t="s">
        <v>122</v>
      </c>
      <c r="J66">
        <f>SUM(J47:J64)</f>
        <v>1000</v>
      </c>
      <c r="K66">
        <f>J66/$J$66</f>
        <v>1</v>
      </c>
      <c r="L66">
        <f>SUM(L47:L64)</f>
        <v>0</v>
      </c>
      <c r="O66" t="str">
        <f>IF(MAX(N47:N63)&gt;3,"等","")</f>
        <v/>
      </c>
    </row>
    <row r="67" spans="1:18" ht="13.5" x14ac:dyDescent="0.15">
      <c r="A67" s="52"/>
      <c r="B67" s="20" t="s">
        <v>121</v>
      </c>
      <c r="C67" s="57"/>
      <c r="D67" s="406"/>
      <c r="E67" s="58"/>
      <c r="F67" s="59"/>
      <c r="G67" s="3"/>
      <c r="H67" s="3"/>
      <c r="O67" t="str">
        <f>O47&amp;O49&amp;O54&amp;O56&amp;O57&amp;O61&amp;O62&amp;O64&amp;O60&amp;O66</f>
        <v>事務所,</v>
      </c>
    </row>
    <row r="68" spans="1:18" ht="13.5" x14ac:dyDescent="0.15">
      <c r="A68" s="52"/>
      <c r="B68" s="63" t="s">
        <v>393</v>
      </c>
      <c r="C68" s="64"/>
      <c r="D68" s="64"/>
      <c r="E68" s="64"/>
      <c r="F68" s="65"/>
      <c r="G68" s="3"/>
      <c r="H68" s="3"/>
    </row>
    <row r="69" spans="1:18" ht="13.5" x14ac:dyDescent="0.15">
      <c r="A69" s="52"/>
      <c r="B69" s="63" t="s">
        <v>394</v>
      </c>
      <c r="C69" s="64"/>
      <c r="D69" s="64"/>
      <c r="E69" s="64"/>
      <c r="F69" s="65"/>
      <c r="G69" s="3"/>
      <c r="H69" s="3"/>
    </row>
    <row r="70" spans="1:18" ht="13.5" x14ac:dyDescent="0.15">
      <c r="A70" s="52"/>
      <c r="B70" s="63" t="s">
        <v>554</v>
      </c>
      <c r="C70" s="389"/>
      <c r="D70" s="389"/>
      <c r="E70" s="389"/>
      <c r="F70" s="391">
        <f>IF(C64=0,0,E64/C64)</f>
        <v>0</v>
      </c>
      <c r="G70" s="3"/>
      <c r="H70" s="3"/>
    </row>
    <row r="71" spans="1:18" ht="14.25" thickBot="1" x14ac:dyDescent="0.2">
      <c r="A71" s="64"/>
      <c r="B71" s="66"/>
      <c r="C71" s="67"/>
      <c r="D71" s="67"/>
      <c r="E71" s="67"/>
      <c r="F71" s="68"/>
      <c r="G71" s="64"/>
      <c r="H71" s="64"/>
    </row>
    <row r="72" spans="1:18" ht="13.5" x14ac:dyDescent="0.15">
      <c r="A72" s="64"/>
      <c r="B72" s="64"/>
      <c r="C72" s="64"/>
      <c r="D72" s="64"/>
      <c r="E72" s="64"/>
      <c r="F72" s="64"/>
      <c r="G72" s="64"/>
      <c r="H72" s="64"/>
    </row>
    <row r="73" spans="1:18" ht="14.25" hidden="1" thickBot="1" x14ac:dyDescent="0.2">
      <c r="A73" s="52"/>
      <c r="B73" s="69" t="s">
        <v>429</v>
      </c>
      <c r="C73" s="70"/>
      <c r="D73" s="70"/>
      <c r="E73" s="71"/>
      <c r="F73" s="72"/>
      <c r="G73" s="3"/>
      <c r="H73" s="3"/>
    </row>
    <row r="74" spans="1:18" ht="14.25" hidden="1" thickBot="1" x14ac:dyDescent="0.2">
      <c r="A74" s="52"/>
      <c r="B74" s="73" t="s">
        <v>430</v>
      </c>
      <c r="C74" s="74" t="s">
        <v>431</v>
      </c>
      <c r="D74" s="407"/>
      <c r="E74" s="75"/>
      <c r="F74" s="76"/>
      <c r="G74" s="3"/>
      <c r="H74" s="3"/>
    </row>
    <row r="75" spans="1:18" ht="13.5" hidden="1" x14ac:dyDescent="0.15">
      <c r="A75" s="52"/>
      <c r="B75" s="77" t="s">
        <v>432</v>
      </c>
      <c r="C75" s="78" t="s">
        <v>433</v>
      </c>
      <c r="D75" s="79"/>
      <c r="E75" s="79" t="s">
        <v>434</v>
      </c>
      <c r="F75" s="80"/>
      <c r="G75" s="3"/>
      <c r="H75" s="3"/>
    </row>
    <row r="76" spans="1:18" ht="14.25" hidden="1" thickBot="1" x14ac:dyDescent="0.2">
      <c r="A76" s="23"/>
      <c r="B76" s="73" t="s">
        <v>435</v>
      </c>
      <c r="C76" s="81" t="s">
        <v>84</v>
      </c>
      <c r="D76" s="82"/>
      <c r="E76" s="82" t="s">
        <v>85</v>
      </c>
      <c r="F76" s="83"/>
      <c r="G76" s="3"/>
      <c r="H76" s="3"/>
    </row>
    <row r="77" spans="1:18" ht="13.5" x14ac:dyDescent="0.15">
      <c r="A77" s="52"/>
      <c r="B77" s="52"/>
      <c r="C77" s="52"/>
      <c r="D77" s="52"/>
      <c r="E77" s="52"/>
      <c r="F77" s="52"/>
      <c r="G77" s="3"/>
      <c r="H77" s="3"/>
    </row>
    <row r="78" spans="1:18" ht="13.5" x14ac:dyDescent="0.15">
      <c r="A78" s="23"/>
      <c r="B78" s="84" t="s">
        <v>86</v>
      </c>
      <c r="C78" s="85" t="s">
        <v>87</v>
      </c>
      <c r="D78" s="408"/>
      <c r="E78" s="86"/>
      <c r="F78" s="87"/>
      <c r="G78" s="3"/>
      <c r="H78" s="3"/>
    </row>
    <row r="79" spans="1:18" ht="13.5" x14ac:dyDescent="0.15">
      <c r="A79" s="23"/>
      <c r="B79" s="88" t="s">
        <v>88</v>
      </c>
      <c r="C79" s="89" t="s">
        <v>89</v>
      </c>
      <c r="D79" s="90"/>
      <c r="E79" s="90"/>
      <c r="F79" s="91"/>
      <c r="G79" s="92"/>
      <c r="H79" s="92"/>
    </row>
    <row r="80" spans="1:18" ht="13.5" x14ac:dyDescent="0.15">
      <c r="A80" s="23"/>
      <c r="B80" s="93" t="s">
        <v>105</v>
      </c>
      <c r="C80" s="94" t="s">
        <v>391</v>
      </c>
      <c r="D80" s="95"/>
      <c r="E80" s="95"/>
      <c r="F80" s="96"/>
      <c r="G80" s="92"/>
      <c r="H80" s="92"/>
    </row>
    <row r="81" spans="1:8" ht="13.5" x14ac:dyDescent="0.15">
      <c r="A81" s="23"/>
      <c r="B81" s="93" t="s">
        <v>107</v>
      </c>
      <c r="C81" s="94" t="s">
        <v>610</v>
      </c>
      <c r="D81" s="95"/>
      <c r="E81" s="95"/>
      <c r="F81" s="96"/>
      <c r="G81" s="92"/>
      <c r="H81" s="92"/>
    </row>
    <row r="82" spans="1:8" ht="13.5" x14ac:dyDescent="0.15">
      <c r="A82" s="23"/>
      <c r="B82" s="93" t="s">
        <v>109</v>
      </c>
      <c r="C82" s="94" t="s">
        <v>332</v>
      </c>
      <c r="D82" s="95"/>
      <c r="E82" s="95"/>
      <c r="F82" s="96"/>
      <c r="G82" s="92"/>
      <c r="H82" s="92"/>
    </row>
    <row r="83" spans="1:8" ht="13.5" x14ac:dyDescent="0.15">
      <c r="A83" s="23"/>
      <c r="B83" s="93" t="s">
        <v>111</v>
      </c>
      <c r="C83" s="94" t="s">
        <v>333</v>
      </c>
      <c r="D83" s="95"/>
      <c r="E83" s="95"/>
      <c r="F83" s="96"/>
      <c r="G83" s="92"/>
      <c r="H83" s="92"/>
    </row>
    <row r="84" spans="1:8" ht="13.5" x14ac:dyDescent="0.15">
      <c r="A84" s="23"/>
      <c r="B84" s="93" t="s">
        <v>113</v>
      </c>
      <c r="C84" s="94" t="s">
        <v>334</v>
      </c>
      <c r="D84" s="95"/>
      <c r="E84" s="97"/>
      <c r="F84" s="96"/>
      <c r="G84" s="92"/>
      <c r="H84" s="92"/>
    </row>
    <row r="85" spans="1:8" ht="13.5" x14ac:dyDescent="0.15">
      <c r="A85" s="23"/>
      <c r="B85" s="93" t="s">
        <v>115</v>
      </c>
      <c r="C85" s="94" t="s">
        <v>335</v>
      </c>
      <c r="D85" s="95"/>
      <c r="E85" s="95"/>
      <c r="F85" s="96"/>
      <c r="G85" s="92"/>
      <c r="H85" s="92"/>
    </row>
    <row r="86" spans="1:8" ht="13.5" x14ac:dyDescent="0.15">
      <c r="A86" s="23"/>
      <c r="B86" s="93" t="s">
        <v>117</v>
      </c>
      <c r="C86" s="94" t="s">
        <v>336</v>
      </c>
      <c r="D86" s="95"/>
      <c r="E86" s="95"/>
      <c r="F86" s="96"/>
      <c r="G86" s="92"/>
      <c r="H86" s="92"/>
    </row>
    <row r="87" spans="1:8" ht="13.5" x14ac:dyDescent="0.15">
      <c r="A87" s="23"/>
      <c r="B87" s="98" t="s">
        <v>119</v>
      </c>
      <c r="C87" s="99" t="s">
        <v>150</v>
      </c>
      <c r="D87" s="409"/>
      <c r="E87" s="100"/>
      <c r="F87" s="101"/>
      <c r="G87" s="92"/>
      <c r="H87" s="92"/>
    </row>
    <row r="88" spans="1:8" ht="13.5" x14ac:dyDescent="0.15">
      <c r="A88" s="23"/>
      <c r="B88" s="23"/>
      <c r="C88" s="23"/>
      <c r="D88" s="23"/>
      <c r="E88" s="23"/>
      <c r="F88" s="23"/>
      <c r="G88" s="23"/>
      <c r="H88" s="23"/>
    </row>
    <row r="89" spans="1:8" ht="14.25" hidden="1" customHeight="1" x14ac:dyDescent="0.15"/>
    <row r="90" spans="1:8" ht="13.5" hidden="1" x14ac:dyDescent="0.15"/>
    <row r="91" spans="1:8" ht="13.5" hidden="1" x14ac:dyDescent="0.15"/>
    <row r="92" spans="1:8" ht="13.5" hidden="1" x14ac:dyDescent="0.15"/>
    <row r="93" spans="1:8" ht="13.5" hidden="1" x14ac:dyDescent="0.15"/>
    <row r="94" spans="1:8" ht="13.5" hidden="1" x14ac:dyDescent="0.15"/>
    <row r="95" spans="1:8" ht="13.5" hidden="1" x14ac:dyDescent="0.15"/>
    <row r="96" spans="1:8" ht="13.5" hidden="1" x14ac:dyDescent="0.15"/>
    <row r="97" ht="13.5" hidden="1" x14ac:dyDescent="0.15"/>
    <row r="98" ht="13.5" hidden="1" x14ac:dyDescent="0.15"/>
    <row r="99" ht="13.5" hidden="1" x14ac:dyDescent="0.15"/>
    <row r="100" ht="13.5" hidden="1" x14ac:dyDescent="0.15"/>
    <row r="101" ht="13.5" hidden="1" x14ac:dyDescent="0.15"/>
    <row r="102" ht="13.5" hidden="1" x14ac:dyDescent="0.15"/>
    <row r="103" ht="13.5" hidden="1" x14ac:dyDescent="0.15"/>
    <row r="104" ht="13.5" hidden="1" x14ac:dyDescent="0.15"/>
    <row r="105" ht="13.5" hidden="1" x14ac:dyDescent="0.15"/>
    <row r="106" ht="13.5" hidden="1" x14ac:dyDescent="0.15"/>
    <row r="107" ht="13.5" hidden="1" x14ac:dyDescent="0.15"/>
  </sheetData>
  <sheetProtection password="B6EC" sheet="1" objects="1" scenarios="1"/>
  <mergeCells count="5">
    <mergeCell ref="C12:E12"/>
    <mergeCell ref="C14:E14"/>
    <mergeCell ref="C20:E20"/>
    <mergeCell ref="C21:E21"/>
    <mergeCell ref="C11:D11"/>
  </mergeCells>
  <phoneticPr fontId="21"/>
  <conditionalFormatting sqref="F15:F16 C20:E20 C22:C25 C56 F12:F13 D12:E14 C39:C40 C11:C18 E47:E55 E64:E65 E57:E59 C60:C62">
    <cfRule type="cellIs" dxfId="12" priority="1" stopIfTrue="1" operator="equal">
      <formula>0</formula>
    </cfRule>
  </conditionalFormatting>
  <conditionalFormatting sqref="F69">
    <cfRule type="expression" dxfId="11" priority="2" stopIfTrue="1">
      <formula>AND($C$62&gt;0,F69=0)</formula>
    </cfRule>
  </conditionalFormatting>
  <conditionalFormatting sqref="F68">
    <cfRule type="expression" dxfId="10" priority="3" stopIfTrue="1">
      <formula>AND($C$61&gt;0,F68=0)</formula>
    </cfRule>
  </conditionalFormatting>
  <dataValidations count="6">
    <dataValidation type="list" allowBlank="1" showInputMessage="1" showErrorMessage="1" sqref="F13" xr:uid="{00000000-0002-0000-0000-000000000000}">
      <formula1>$I$5:$I$10</formula1>
    </dataValidation>
    <dataValidation type="list" allowBlank="1" showInputMessage="1" showErrorMessage="1" sqref="F15:F16" xr:uid="{00000000-0002-0000-0000-000001000000}">
      <formula1>"予定,竣工"</formula1>
    </dataValidation>
    <dataValidation type="decimal" allowBlank="1" showInputMessage="1" showErrorMessage="1" sqref="F68:F69" xr:uid="{00000000-0002-0000-0000-000002000000}">
      <formula1>0</formula1>
      <formula2>1</formula2>
    </dataValidation>
    <dataValidation type="list" allowBlank="1" showInputMessage="1" showErrorMessage="1" sqref="C23" xr:uid="{00000000-0002-0000-0000-000003000000}">
      <formula1>$I$23:$L$23</formula1>
    </dataValidation>
    <dataValidation type="list" allowBlank="1" showInputMessage="1" showErrorMessage="1" sqref="C43" xr:uid="{00000000-0002-0000-0000-000004000000}">
      <formula1>$I$43:$I$44</formula1>
    </dataValidation>
    <dataValidation type="list" allowBlank="1" showInputMessage="1" showErrorMessage="1" sqref="F12" xr:uid="{00000000-0002-0000-0000-000005000000}">
      <formula1>$I$5:$I$12</formula1>
    </dataValidation>
  </dataValidations>
  <hyperlinks>
    <hyperlink ref="C75" location="結果!A1" tooltip="[結果]シート" display="●結果　" xr:uid="{00000000-0004-0000-0000-000000000000}"/>
    <hyperlink ref="C74" location="スコア!A1" tooltip="[スコア入力]シート" display="●スコア" xr:uid="{00000000-0004-0000-0000-000001000000}"/>
    <hyperlink ref="C76" location="'条件(標準)'!A1" tooltip="[条件（標準）]シート" display="●標準計算" xr:uid="{00000000-0004-0000-0000-000002000000}"/>
    <hyperlink ref="E76" location="'条件(個別)'!A1" tooltip="[条件（個別 ）]シート" display="●個別計算" xr:uid="{00000000-0004-0000-0000-000003000000}"/>
    <hyperlink ref="E75" location="CO2計算!A1" tooltip="[CO2計算]シート" display="●LCCO2計算" xr:uid="{00000000-0004-0000-0000-000004000000}"/>
  </hyperlinks>
  <printOptions horizontalCentered="1"/>
  <pageMargins left="0.59055118110236227" right="0.59055118110236227" top="0.78740157480314965" bottom="0.59055118110236227" header="0.51181102362204722" footer="0.51181102362204722"/>
  <pageSetup paperSize="9" scale="96" orientation="portrait" verticalDpi="4294967293" r:id="rId1"/>
  <headerFooter alignWithMargins="0">
    <oddHeader>&amp;L&amp;F&amp;R&amp;A</oddHeader>
    <oddFooter>&amp;C&amp;P/&amp;N</oddFooter>
  </headerFooter>
  <colBreaks count="1" manualBreakCount="1">
    <brk id="15"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DF181"/>
  <sheetViews>
    <sheetView showGridLines="0" tabSelected="1" topLeftCell="A146" zoomScale="85" zoomScaleNormal="85" zoomScaleSheetLayoutView="100" workbookViewId="0">
      <selection activeCell="Y182" sqref="Y182"/>
    </sheetView>
  </sheetViews>
  <sheetFormatPr defaultColWidth="0" defaultRowHeight="13.5" x14ac:dyDescent="0.15"/>
  <cols>
    <col min="1" max="1" width="1.25" customWidth="1"/>
    <col min="2" max="2" width="4.875" customWidth="1"/>
    <col min="3" max="3" width="5.5" customWidth="1"/>
    <col min="4" max="4" width="5" customWidth="1"/>
    <col min="5" max="5" width="12.375" customWidth="1"/>
    <col min="6" max="6" width="13.375" customWidth="1"/>
    <col min="7" max="7" width="2.625" customWidth="1"/>
    <col min="8" max="8" width="14" style="440" customWidth="1"/>
    <col min="9" max="9" width="13.75" style="440" customWidth="1"/>
    <col min="10" max="10" width="2.625" style="440" customWidth="1"/>
    <col min="11" max="24" width="2.625" style="440" hidden="1" customWidth="1"/>
    <col min="25" max="30" width="7.875" style="440" customWidth="1"/>
    <col min="31" max="36" width="7.875" customWidth="1"/>
    <col min="37" max="37" width="7.875" style="440" customWidth="1"/>
    <col min="38" max="38" width="3" customWidth="1"/>
    <col min="39" max="39" width="2.625" customWidth="1"/>
    <col min="40" max="40" width="5.875" style="243" customWidth="1"/>
    <col min="41" max="41" width="7.875" style="243" hidden="1" customWidth="1"/>
    <col min="42" max="42" width="25.5" style="244" customWidth="1"/>
    <col min="43" max="55" width="6.625" style="245" customWidth="1"/>
    <col min="56" max="56" width="1.625" customWidth="1"/>
    <col min="57" max="57" width="10.5" style="246" bestFit="1" customWidth="1"/>
    <col min="58" max="58" width="6.875" style="103" hidden="1" customWidth="1"/>
    <col min="59" max="59" width="40.625" style="247" bestFit="1" customWidth="1"/>
    <col min="60" max="60" width="6.375" style="103" bestFit="1" customWidth="1"/>
    <col min="61" max="61" width="5.625" style="103" bestFit="1" customWidth="1"/>
    <col min="62" max="63" width="6.375" style="103" bestFit="1" customWidth="1"/>
    <col min="64" max="64" width="5.625" style="103" bestFit="1" customWidth="1"/>
    <col min="65" max="65" width="6.125" style="103" bestFit="1" customWidth="1"/>
    <col min="66" max="66" width="8" style="103" bestFit="1" customWidth="1"/>
    <col min="67" max="67" width="6.375" style="103" bestFit="1" customWidth="1"/>
    <col min="68" max="68" width="6" style="103" bestFit="1" customWidth="1"/>
    <col min="69" max="69" width="6.375" style="103" bestFit="1" customWidth="1"/>
    <col min="70" max="70" width="5.625" style="103" bestFit="1" customWidth="1"/>
    <col min="71" max="71" width="7" style="103" bestFit="1" customWidth="1"/>
    <col min="72" max="72" width="8.875" style="103" customWidth="1"/>
    <col min="73" max="73" width="1.375" hidden="1" customWidth="1"/>
    <col min="74" max="74" width="15.75" style="246" hidden="1" customWidth="1"/>
    <col min="75" max="75" width="6.875" style="103" hidden="1" customWidth="1"/>
    <col min="76" max="76" width="40.625" style="247" hidden="1" customWidth="1"/>
    <col min="77" max="77" width="6.375" style="103" hidden="1" customWidth="1"/>
    <col min="78" max="78" width="5" style="103" hidden="1" customWidth="1"/>
    <col min="79" max="80" width="6.375" style="103" hidden="1" customWidth="1"/>
    <col min="81" max="81" width="5" style="103" hidden="1" customWidth="1"/>
    <col min="82" max="82" width="6.125" style="103" hidden="1" customWidth="1"/>
    <col min="83" max="83" width="8" style="103" hidden="1" customWidth="1"/>
    <col min="84" max="84" width="6.375" style="103" hidden="1" customWidth="1"/>
    <col min="85" max="85" width="6" style="103" hidden="1" customWidth="1"/>
    <col min="86" max="86" width="6.375" style="103" hidden="1" customWidth="1"/>
    <col min="87" max="87" width="5.625" style="103" hidden="1" customWidth="1"/>
    <col min="88" max="88" width="7" style="103" hidden="1" customWidth="1"/>
    <col min="89" max="89" width="8.875" style="103" hidden="1" customWidth="1"/>
    <col min="90" max="90" width="1.375" hidden="1" customWidth="1"/>
    <col min="91" max="91" width="22.875" style="246" hidden="1" customWidth="1"/>
    <col min="92" max="92" width="6.875" style="103" hidden="1" customWidth="1"/>
    <col min="93" max="93" width="40.625" style="247" hidden="1" customWidth="1"/>
    <col min="94" max="94" width="6.375" style="103" hidden="1" customWidth="1"/>
    <col min="95" max="95" width="5.625" style="103" hidden="1" customWidth="1"/>
    <col min="96" max="97" width="6.375" style="103" hidden="1" customWidth="1"/>
    <col min="98" max="98" width="5.625" style="103" hidden="1" customWidth="1"/>
    <col min="99" max="99" width="6.125" style="103" hidden="1" customWidth="1"/>
    <col min="100" max="100" width="8" style="103" hidden="1" customWidth="1"/>
    <col min="101" max="101" width="6.375" style="103" hidden="1" customWidth="1"/>
    <col min="102" max="102" width="6" style="103" hidden="1" customWidth="1"/>
    <col min="103" max="103" width="6.375" style="103" hidden="1" customWidth="1"/>
    <col min="104" max="104" width="5.625" style="103" hidden="1" customWidth="1"/>
    <col min="105" max="105" width="7" style="103" hidden="1" customWidth="1"/>
    <col min="106" max="106" width="8.875" style="103" hidden="1" customWidth="1"/>
    <col min="107" max="107" width="1.875" style="240" customWidth="1"/>
    <col min="108" max="108" width="4.75" hidden="1" customWidth="1"/>
    <col min="109" max="109" width="0" style="240" hidden="1" customWidth="1"/>
    <col min="110" max="110" width="4.75" style="240" hidden="1" customWidth="1"/>
    <col min="111" max="16384" width="0" style="240" hidden="1"/>
  </cols>
  <sheetData>
    <row r="1" spans="1:108" ht="14.25" thickBot="1" x14ac:dyDescent="0.2"/>
    <row r="2" spans="1:108" s="255" customFormat="1" ht="18" thickBot="1" x14ac:dyDescent="0.25">
      <c r="A2"/>
      <c r="B2" s="105" t="str">
        <f>メイン!C6</f>
        <v>CASBEE-建築(既存)2014年版</v>
      </c>
      <c r="C2" s="106"/>
      <c r="D2" s="107"/>
      <c r="E2" s="108"/>
      <c r="F2" s="109"/>
      <c r="G2"/>
      <c r="H2" s="440"/>
      <c r="I2" s="440"/>
      <c r="J2" s="440"/>
      <c r="K2" s="440"/>
      <c r="L2" s="440"/>
      <c r="M2" s="440"/>
      <c r="N2" s="440"/>
      <c r="O2" s="440"/>
      <c r="P2" s="440"/>
      <c r="Q2" s="440"/>
      <c r="R2" s="440"/>
      <c r="S2" s="440"/>
      <c r="T2" s="440"/>
      <c r="U2" s="440"/>
      <c r="V2" s="440"/>
      <c r="W2" s="440"/>
      <c r="X2" s="440"/>
      <c r="Y2" s="468" t="s">
        <v>679</v>
      </c>
      <c r="Z2" s="440"/>
      <c r="AA2" s="440"/>
      <c r="AB2" s="440"/>
      <c r="AC2" s="440"/>
      <c r="AD2" s="440"/>
      <c r="AE2"/>
      <c r="AF2"/>
      <c r="AG2"/>
      <c r="AH2"/>
      <c r="AI2"/>
      <c r="AJ2"/>
      <c r="AK2" s="440"/>
      <c r="AL2"/>
      <c r="AM2"/>
      <c r="AN2" s="248" t="s">
        <v>243</v>
      </c>
      <c r="AO2" s="249"/>
      <c r="AP2" s="250"/>
      <c r="AQ2" s="251"/>
      <c r="AR2" s="252"/>
      <c r="AS2" s="252"/>
      <c r="AT2" s="252"/>
      <c r="AU2" s="252"/>
      <c r="AV2" s="252"/>
      <c r="AW2" s="252"/>
      <c r="AX2" s="252"/>
      <c r="AY2" s="252"/>
      <c r="AZ2" s="252"/>
      <c r="BA2" s="252"/>
      <c r="BB2" s="252"/>
      <c r="BC2" s="252"/>
      <c r="BD2"/>
      <c r="BE2" s="253"/>
      <c r="BF2" s="251"/>
      <c r="BG2" s="254"/>
      <c r="BH2" s="251"/>
      <c r="BI2" s="251"/>
      <c r="BJ2" s="251"/>
      <c r="BK2" s="251"/>
      <c r="BL2" s="251"/>
      <c r="BM2" s="251"/>
      <c r="BN2" s="251"/>
      <c r="BO2" s="251"/>
      <c r="BP2" s="251"/>
      <c r="BQ2" s="251"/>
      <c r="BR2" s="251"/>
      <c r="BS2" s="251"/>
      <c r="BT2" s="251"/>
      <c r="BU2"/>
      <c r="BV2" s="253"/>
      <c r="BW2" s="251"/>
      <c r="BX2" s="254"/>
      <c r="BY2" s="251"/>
      <c r="BZ2" s="251"/>
      <c r="CA2" s="251"/>
      <c r="CB2" s="251"/>
      <c r="CC2" s="251"/>
      <c r="CD2" s="251"/>
      <c r="CE2" s="251"/>
      <c r="CF2" s="251"/>
      <c r="CG2" s="251"/>
      <c r="CH2" s="251"/>
      <c r="CI2" s="251"/>
      <c r="CJ2" s="251"/>
      <c r="CK2" s="251"/>
      <c r="CL2"/>
      <c r="CM2" s="253"/>
      <c r="CN2" s="251"/>
      <c r="CO2" s="254"/>
      <c r="CP2" s="251"/>
      <c r="CQ2" s="251"/>
      <c r="CR2" s="251"/>
      <c r="CS2" s="251"/>
      <c r="CT2" s="251"/>
      <c r="CU2" s="251"/>
      <c r="CV2" s="251"/>
      <c r="CW2" s="251"/>
      <c r="CX2" s="251"/>
      <c r="CY2" s="251"/>
      <c r="CZ2" s="251"/>
      <c r="DA2" s="251"/>
      <c r="DB2" s="251"/>
      <c r="DD2"/>
    </row>
    <row r="3" spans="1:108" s="255" customFormat="1" ht="18" thickBot="1" x14ac:dyDescent="0.25">
      <c r="A3"/>
      <c r="B3" s="111" t="str">
        <f>メイン!$C$11</f>
        <v>○○ビル</v>
      </c>
      <c r="C3" s="112"/>
      <c r="D3" s="113"/>
      <c r="E3" s="114"/>
      <c r="F3" s="115"/>
      <c r="G3"/>
      <c r="H3" s="440"/>
      <c r="I3" s="440"/>
      <c r="J3" s="110"/>
      <c r="K3" s="110"/>
      <c r="L3" s="110"/>
      <c r="M3" s="110"/>
      <c r="N3" s="110"/>
      <c r="O3" s="110"/>
      <c r="P3" s="110"/>
      <c r="Q3" s="110"/>
      <c r="R3" s="110"/>
      <c r="S3" s="110"/>
      <c r="T3" s="110"/>
      <c r="U3" s="110"/>
      <c r="V3" s="110"/>
      <c r="W3" s="110"/>
      <c r="X3" s="110"/>
      <c r="Y3" s="445" t="s">
        <v>677</v>
      </c>
      <c r="Z3" s="446"/>
      <c r="AA3" s="446"/>
      <c r="AB3" s="446"/>
      <c r="AC3" s="446"/>
      <c r="AD3" s="446"/>
      <c r="AE3" s="446"/>
      <c r="AF3" s="446"/>
      <c r="AG3" s="446"/>
      <c r="AH3" s="446"/>
      <c r="AI3" s="446"/>
      <c r="AJ3" s="446"/>
      <c r="AK3" s="447"/>
      <c r="AL3"/>
      <c r="AM3"/>
      <c r="AN3" s="256">
        <f>メイン!I42</f>
        <v>0</v>
      </c>
      <c r="AO3" s="237" t="str">
        <f>LEFT(メイン!C5,6)</f>
        <v>coCASB</v>
      </c>
      <c r="AP3" s="257"/>
      <c r="AQ3" s="258"/>
      <c r="AR3" s="252"/>
      <c r="AS3" s="252"/>
      <c r="AT3" s="252"/>
      <c r="AU3" s="252"/>
      <c r="AV3" s="252"/>
      <c r="AW3" s="252"/>
      <c r="AX3" s="252"/>
      <c r="AY3" s="252"/>
      <c r="AZ3" s="252"/>
      <c r="BA3" s="252"/>
      <c r="BB3" s="252"/>
      <c r="BC3" s="252"/>
      <c r="BD3"/>
      <c r="BE3" s="256" t="s">
        <v>244</v>
      </c>
      <c r="BF3" s="251"/>
      <c r="BG3" s="259"/>
      <c r="BH3" s="252"/>
      <c r="BI3" s="252"/>
      <c r="BJ3" s="252"/>
      <c r="BK3" s="252"/>
      <c r="BL3" s="252"/>
      <c r="BM3" s="252"/>
      <c r="BN3" s="252"/>
      <c r="BO3" s="252"/>
      <c r="BP3" s="252"/>
      <c r="BQ3" s="252"/>
      <c r="BR3" s="252"/>
      <c r="BS3" s="252"/>
      <c r="BT3" s="252"/>
      <c r="BU3"/>
      <c r="BV3" s="256" t="s">
        <v>245</v>
      </c>
      <c r="BW3" s="251"/>
      <c r="BX3" s="259"/>
      <c r="BY3" s="252"/>
      <c r="BZ3" s="252"/>
      <c r="CA3" s="252"/>
      <c r="CB3" s="252"/>
      <c r="CC3" s="252"/>
      <c r="CD3" s="252"/>
      <c r="CE3" s="252"/>
      <c r="CF3" s="252"/>
      <c r="CG3" s="252"/>
      <c r="CH3" s="252"/>
      <c r="CI3" s="252"/>
      <c r="CJ3" s="252"/>
      <c r="CK3" s="252"/>
      <c r="CL3"/>
      <c r="CM3" s="256" t="s">
        <v>246</v>
      </c>
      <c r="CN3" s="251"/>
      <c r="CO3" s="259"/>
      <c r="CP3" s="252"/>
      <c r="CQ3" s="252"/>
      <c r="CR3" s="252"/>
      <c r="CS3" s="252"/>
      <c r="CT3" s="252"/>
      <c r="CU3" s="252"/>
      <c r="CV3" s="252"/>
      <c r="CW3" s="252"/>
      <c r="CX3" s="252"/>
      <c r="CY3" s="252"/>
      <c r="CZ3" s="252"/>
      <c r="DA3" s="252"/>
      <c r="DB3" s="252"/>
      <c r="DC3" s="252"/>
      <c r="DD3"/>
    </row>
    <row r="4" spans="1:108" s="255" customFormat="1" ht="4.5" customHeight="1" thickBot="1" x14ac:dyDescent="0.25">
      <c r="A4"/>
      <c r="B4" s="116"/>
      <c r="C4" s="117"/>
      <c r="D4" s="118"/>
      <c r="E4" s="119"/>
      <c r="F4" s="119"/>
      <c r="G4"/>
      <c r="H4" s="440"/>
      <c r="I4" s="440"/>
      <c r="J4" s="440"/>
      <c r="K4" s="440"/>
      <c r="L4" s="440"/>
      <c r="M4" s="440"/>
      <c r="N4" s="440"/>
      <c r="O4" s="440"/>
      <c r="P4" s="440"/>
      <c r="Q4" s="440"/>
      <c r="R4" s="440"/>
      <c r="S4" s="440"/>
      <c r="T4" s="440"/>
      <c r="U4" s="440"/>
      <c r="V4" s="440"/>
      <c r="W4" s="440"/>
      <c r="X4" s="440"/>
      <c r="Y4" s="440"/>
      <c r="Z4" s="440"/>
      <c r="AA4" s="440"/>
      <c r="AB4" s="440"/>
      <c r="AC4" s="440"/>
      <c r="AD4" s="440"/>
      <c r="AE4"/>
      <c r="AF4"/>
      <c r="AG4"/>
      <c r="AH4"/>
      <c r="AI4"/>
      <c r="AJ4"/>
      <c r="AK4" s="440"/>
      <c r="AL4"/>
      <c r="AM4"/>
      <c r="AN4" s="249"/>
      <c r="AO4" s="249"/>
      <c r="AP4" s="259"/>
      <c r="AQ4" s="252"/>
      <c r="AR4" s="252"/>
      <c r="AS4" s="252"/>
      <c r="AT4" s="252"/>
      <c r="AU4" s="252"/>
      <c r="AV4" s="252"/>
      <c r="AW4" s="252"/>
      <c r="AX4" s="252"/>
      <c r="AY4" s="252"/>
      <c r="AZ4" s="252"/>
      <c r="BA4" s="252"/>
      <c r="BB4" s="252"/>
      <c r="BC4" s="252"/>
      <c r="BD4"/>
      <c r="BE4" s="256"/>
      <c r="BF4" s="249"/>
      <c r="BG4" s="259"/>
      <c r="BH4" s="252"/>
      <c r="BI4" s="252"/>
      <c r="BJ4" s="252"/>
      <c r="BK4" s="252"/>
      <c r="BL4" s="252"/>
      <c r="BM4" s="252"/>
      <c r="BN4" s="252"/>
      <c r="BO4" s="252"/>
      <c r="BP4" s="252"/>
      <c r="BQ4" s="252"/>
      <c r="BR4" s="252"/>
      <c r="BS4" s="252"/>
      <c r="BT4" s="252"/>
      <c r="BU4"/>
      <c r="BV4" s="256"/>
      <c r="BW4" s="249"/>
      <c r="BX4" s="259"/>
      <c r="BY4" s="252"/>
      <c r="BZ4" s="252"/>
      <c r="CA4" s="252"/>
      <c r="CB4" s="252"/>
      <c r="CC4" s="252"/>
      <c r="CD4" s="252"/>
      <c r="CE4" s="252"/>
      <c r="CF4" s="252"/>
      <c r="CG4" s="252"/>
      <c r="CH4" s="252"/>
      <c r="CI4" s="252"/>
      <c r="CJ4" s="252"/>
      <c r="CK4" s="252"/>
      <c r="CL4"/>
      <c r="CM4" s="256"/>
      <c r="CN4" s="249"/>
      <c r="CO4" s="259"/>
      <c r="CP4" s="252"/>
      <c r="CQ4" s="252"/>
      <c r="CR4" s="252"/>
      <c r="CS4" s="252"/>
      <c r="CT4" s="252"/>
      <c r="CU4" s="252"/>
      <c r="CV4" s="252"/>
      <c r="CW4" s="252"/>
      <c r="CX4" s="252"/>
      <c r="CY4" s="252"/>
      <c r="CZ4" s="252"/>
      <c r="DA4" s="252"/>
      <c r="DB4" s="252"/>
      <c r="DC4" s="252"/>
      <c r="DD4"/>
    </row>
    <row r="5" spans="1:108" ht="15" thickBot="1" x14ac:dyDescent="0.2">
      <c r="B5" s="104" t="s">
        <v>606</v>
      </c>
      <c r="C5" s="120"/>
      <c r="D5" s="121"/>
      <c r="E5" s="548" t="str">
        <f>IF(メイン!E39=0,"",メイン!E39)</f>
        <v/>
      </c>
      <c r="F5" s="549"/>
      <c r="H5" s="456"/>
      <c r="I5" s="457"/>
      <c r="Y5" s="448" t="str">
        <f>AQ5</f>
        <v>建物全体・共用部</v>
      </c>
      <c r="Z5" s="449"/>
      <c r="AA5" s="449"/>
      <c r="AB5" s="449"/>
      <c r="AC5" s="449"/>
      <c r="AD5" s="449"/>
      <c r="AE5" s="449"/>
      <c r="AF5" s="449"/>
      <c r="AG5" s="449"/>
      <c r="AH5" s="450"/>
      <c r="AI5" s="448" t="str">
        <f>BA5</f>
        <v>住居・宿泊部</v>
      </c>
      <c r="AJ5" s="449"/>
      <c r="AK5" s="450"/>
      <c r="AN5" s="260"/>
      <c r="AO5" s="260"/>
      <c r="AP5" s="261"/>
      <c r="AQ5" s="553" t="s">
        <v>188</v>
      </c>
      <c r="AR5" s="553"/>
      <c r="AS5" s="553"/>
      <c r="AT5" s="553"/>
      <c r="AU5" s="553"/>
      <c r="AV5" s="553"/>
      <c r="AW5" s="553"/>
      <c r="AX5" s="553"/>
      <c r="AY5" s="554"/>
      <c r="AZ5" s="262" t="s">
        <v>189</v>
      </c>
      <c r="BA5" s="553" t="s">
        <v>190</v>
      </c>
      <c r="BB5" s="553"/>
      <c r="BC5" s="553"/>
      <c r="BE5" s="263"/>
      <c r="BF5" s="260"/>
      <c r="BG5" s="264"/>
      <c r="BH5" s="553" t="s">
        <v>188</v>
      </c>
      <c r="BI5" s="553"/>
      <c r="BJ5" s="553"/>
      <c r="BK5" s="553"/>
      <c r="BL5" s="553"/>
      <c r="BM5" s="553"/>
      <c r="BN5" s="553"/>
      <c r="BO5" s="553"/>
      <c r="BP5" s="554"/>
      <c r="BQ5" s="262" t="s">
        <v>189</v>
      </c>
      <c r="BR5" s="553" t="s">
        <v>190</v>
      </c>
      <c r="BS5" s="553"/>
      <c r="BT5" s="553"/>
      <c r="BV5" s="263"/>
      <c r="BW5" s="260"/>
      <c r="BX5" s="264"/>
      <c r="BY5" s="553" t="s">
        <v>188</v>
      </c>
      <c r="BZ5" s="553"/>
      <c r="CA5" s="553"/>
      <c r="CB5" s="553"/>
      <c r="CC5" s="553"/>
      <c r="CD5" s="553"/>
      <c r="CE5" s="553"/>
      <c r="CF5" s="553"/>
      <c r="CG5" s="554"/>
      <c r="CH5" s="262" t="s">
        <v>189</v>
      </c>
      <c r="CI5" s="553" t="s">
        <v>190</v>
      </c>
      <c r="CJ5" s="553"/>
      <c r="CK5" s="553"/>
      <c r="CM5" s="263"/>
      <c r="CN5" s="260"/>
      <c r="CO5" s="264"/>
      <c r="CP5" s="553" t="s">
        <v>188</v>
      </c>
      <c r="CQ5" s="553"/>
      <c r="CR5" s="553"/>
      <c r="CS5" s="553"/>
      <c r="CT5" s="553"/>
      <c r="CU5" s="553"/>
      <c r="CV5" s="553"/>
      <c r="CW5" s="553"/>
      <c r="CX5" s="554"/>
      <c r="CY5" s="262" t="s">
        <v>189</v>
      </c>
      <c r="CZ5" s="553" t="s">
        <v>190</v>
      </c>
      <c r="DA5" s="553"/>
      <c r="DB5" s="553"/>
      <c r="DC5" s="416"/>
    </row>
    <row r="6" spans="1:108" s="269" customFormat="1" x14ac:dyDescent="0.15">
      <c r="A6"/>
      <c r="B6" s="122"/>
      <c r="C6" s="123"/>
      <c r="D6" s="124"/>
      <c r="E6" s="125"/>
      <c r="F6" s="126"/>
      <c r="G6"/>
      <c r="H6" s="458" t="s">
        <v>607</v>
      </c>
      <c r="I6" s="459" t="s">
        <v>608</v>
      </c>
      <c r="J6" s="440"/>
      <c r="K6" s="427" t="str">
        <f>Y6</f>
        <v>事務所</v>
      </c>
      <c r="L6" s="427" t="str">
        <f t="shared" ref="L6:W6" si="0">Z6</f>
        <v>学校</v>
      </c>
      <c r="M6" s="427" t="str">
        <f t="shared" si="0"/>
        <v>物販店</v>
      </c>
      <c r="N6" s="427" t="str">
        <f t="shared" si="0"/>
        <v>飲食店</v>
      </c>
      <c r="O6" s="427" t="str">
        <f t="shared" si="0"/>
        <v>病院</v>
      </c>
      <c r="P6" s="427" t="str">
        <f t="shared" si="0"/>
        <v>ホテル</v>
      </c>
      <c r="Q6" s="427" t="str">
        <f t="shared" si="0"/>
        <v>集合住宅</v>
      </c>
      <c r="R6" s="427" t="str">
        <f t="shared" si="0"/>
        <v>集会所</v>
      </c>
      <c r="S6" s="427" t="str">
        <f t="shared" si="0"/>
        <v>工場</v>
      </c>
      <c r="T6" s="427" t="str">
        <f t="shared" si="0"/>
        <v>小中高</v>
      </c>
      <c r="U6" s="427" t="str">
        <f t="shared" si="0"/>
        <v>病院o</v>
      </c>
      <c r="V6" s="427" t="str">
        <f t="shared" si="0"/>
        <v>ホテルo</v>
      </c>
      <c r="W6" s="427" t="str">
        <f t="shared" si="0"/>
        <v>集合住宅o</v>
      </c>
      <c r="X6" s="440"/>
      <c r="Y6" s="451" t="str">
        <f>AQ6</f>
        <v>事務所</v>
      </c>
      <c r="Z6" s="441" t="str">
        <f t="shared" ref="Z6:AF6" si="1">AR6</f>
        <v>学校</v>
      </c>
      <c r="AA6" s="441" t="str">
        <f t="shared" si="1"/>
        <v>物販店</v>
      </c>
      <c r="AB6" s="441" t="str">
        <f t="shared" si="1"/>
        <v>飲食店</v>
      </c>
      <c r="AC6" s="441" t="str">
        <f t="shared" si="1"/>
        <v>病院</v>
      </c>
      <c r="AD6" s="441" t="str">
        <f t="shared" si="1"/>
        <v>ホテル</v>
      </c>
      <c r="AE6" s="441" t="str">
        <f t="shared" si="1"/>
        <v>集合住宅</v>
      </c>
      <c r="AF6" s="441" t="str">
        <f t="shared" si="1"/>
        <v>集会所</v>
      </c>
      <c r="AG6" s="441" t="str">
        <f>AY6</f>
        <v>工場</v>
      </c>
      <c r="AH6" s="452" t="str">
        <f>AZ5</f>
        <v>小中高</v>
      </c>
      <c r="AI6" s="451" t="str">
        <f>BA6</f>
        <v>病院o</v>
      </c>
      <c r="AJ6" s="441" t="str">
        <f>BB6</f>
        <v>ホテルo</v>
      </c>
      <c r="AK6" s="452" t="str">
        <f>BC6</f>
        <v>集合住宅o</v>
      </c>
      <c r="AL6"/>
      <c r="AM6"/>
      <c r="AN6" s="261"/>
      <c r="AO6" s="261" t="s">
        <v>502</v>
      </c>
      <c r="AP6" s="261" t="s">
        <v>191</v>
      </c>
      <c r="AQ6" s="265" t="s">
        <v>104</v>
      </c>
      <c r="AR6" s="265" t="s">
        <v>106</v>
      </c>
      <c r="AS6" s="265" t="s">
        <v>108</v>
      </c>
      <c r="AT6" s="265" t="s">
        <v>110</v>
      </c>
      <c r="AU6" s="265" t="s">
        <v>114</v>
      </c>
      <c r="AV6" s="265" t="s">
        <v>116</v>
      </c>
      <c r="AW6" s="265" t="s">
        <v>118</v>
      </c>
      <c r="AX6" s="266" t="s">
        <v>428</v>
      </c>
      <c r="AY6" s="265" t="s">
        <v>120</v>
      </c>
      <c r="AZ6" s="265" t="s">
        <v>106</v>
      </c>
      <c r="BA6" s="267" t="s">
        <v>493</v>
      </c>
      <c r="BB6" s="265" t="s">
        <v>52</v>
      </c>
      <c r="BC6" s="265" t="s">
        <v>53</v>
      </c>
      <c r="BD6"/>
      <c r="BE6" s="268"/>
      <c r="BF6" s="261" t="s">
        <v>502</v>
      </c>
      <c r="BG6" s="264" t="s">
        <v>191</v>
      </c>
      <c r="BH6" s="265" t="s">
        <v>104</v>
      </c>
      <c r="BI6" s="265" t="s">
        <v>106</v>
      </c>
      <c r="BJ6" s="265" t="s">
        <v>108</v>
      </c>
      <c r="BK6" s="265" t="s">
        <v>110</v>
      </c>
      <c r="BL6" s="265" t="s">
        <v>114</v>
      </c>
      <c r="BM6" s="265" t="s">
        <v>116</v>
      </c>
      <c r="BN6" s="265" t="s">
        <v>118</v>
      </c>
      <c r="BO6" s="266" t="s">
        <v>428</v>
      </c>
      <c r="BP6" s="265" t="s">
        <v>120</v>
      </c>
      <c r="BQ6" s="265" t="s">
        <v>106</v>
      </c>
      <c r="BR6" s="267" t="s">
        <v>493</v>
      </c>
      <c r="BS6" s="265" t="s">
        <v>52</v>
      </c>
      <c r="BT6" s="265" t="s">
        <v>53</v>
      </c>
      <c r="BU6"/>
      <c r="BV6" s="268"/>
      <c r="BW6" s="261" t="s">
        <v>502</v>
      </c>
      <c r="BX6" s="264" t="s">
        <v>191</v>
      </c>
      <c r="BY6" s="265" t="s">
        <v>104</v>
      </c>
      <c r="BZ6" s="265" t="s">
        <v>106</v>
      </c>
      <c r="CA6" s="265" t="s">
        <v>108</v>
      </c>
      <c r="CB6" s="265" t="s">
        <v>110</v>
      </c>
      <c r="CC6" s="265" t="s">
        <v>114</v>
      </c>
      <c r="CD6" s="265" t="s">
        <v>116</v>
      </c>
      <c r="CE6" s="265" t="s">
        <v>118</v>
      </c>
      <c r="CF6" s="266" t="s">
        <v>428</v>
      </c>
      <c r="CG6" s="265" t="s">
        <v>120</v>
      </c>
      <c r="CH6" s="265" t="s">
        <v>106</v>
      </c>
      <c r="CI6" s="267" t="s">
        <v>493</v>
      </c>
      <c r="CJ6" s="265" t="s">
        <v>52</v>
      </c>
      <c r="CK6" s="265" t="s">
        <v>53</v>
      </c>
      <c r="CL6"/>
      <c r="CM6" s="268"/>
      <c r="CN6" s="261" t="s">
        <v>502</v>
      </c>
      <c r="CO6" s="264" t="s">
        <v>191</v>
      </c>
      <c r="CP6" s="265" t="s">
        <v>104</v>
      </c>
      <c r="CQ6" s="265" t="s">
        <v>106</v>
      </c>
      <c r="CR6" s="265" t="s">
        <v>108</v>
      </c>
      <c r="CS6" s="265" t="s">
        <v>110</v>
      </c>
      <c r="CT6" s="265" t="s">
        <v>114</v>
      </c>
      <c r="CU6" s="265" t="s">
        <v>116</v>
      </c>
      <c r="CV6" s="265" t="s">
        <v>118</v>
      </c>
      <c r="CW6" s="266" t="s">
        <v>428</v>
      </c>
      <c r="CX6" s="265" t="s">
        <v>120</v>
      </c>
      <c r="CY6" s="265" t="s">
        <v>106</v>
      </c>
      <c r="CZ6" s="267" t="s">
        <v>493</v>
      </c>
      <c r="DA6" s="265" t="s">
        <v>52</v>
      </c>
      <c r="DB6" s="265" t="s">
        <v>53</v>
      </c>
      <c r="DC6" s="417"/>
      <c r="DD6"/>
    </row>
    <row r="7" spans="1:108" ht="14.25" thickBot="1" x14ac:dyDescent="0.2">
      <c r="B7" s="429" t="s">
        <v>405</v>
      </c>
      <c r="C7" s="430"/>
      <c r="D7" s="431"/>
      <c r="E7" s="432"/>
      <c r="F7" s="433"/>
      <c r="H7" s="460" t="s">
        <v>494</v>
      </c>
      <c r="I7" s="461" t="s">
        <v>494</v>
      </c>
      <c r="K7" s="1"/>
      <c r="L7" s="1"/>
      <c r="M7" s="1"/>
      <c r="N7" s="1"/>
      <c r="O7" s="1"/>
      <c r="P7" s="1"/>
      <c r="Q7" s="1"/>
      <c r="R7" s="1"/>
      <c r="S7" s="1"/>
      <c r="T7" s="1"/>
      <c r="U7" s="1"/>
      <c r="V7" s="1"/>
      <c r="W7" s="1"/>
      <c r="Y7" s="453">
        <f t="shared" ref="Y7:AK7" si="2">AQ7*AQ8</f>
        <v>1</v>
      </c>
      <c r="Z7" s="454">
        <f t="shared" si="2"/>
        <v>0</v>
      </c>
      <c r="AA7" s="454">
        <f t="shared" si="2"/>
        <v>0</v>
      </c>
      <c r="AB7" s="454">
        <f t="shared" si="2"/>
        <v>0</v>
      </c>
      <c r="AC7" s="454">
        <f t="shared" si="2"/>
        <v>0</v>
      </c>
      <c r="AD7" s="454">
        <f t="shared" si="2"/>
        <v>0</v>
      </c>
      <c r="AE7" s="454">
        <f t="shared" si="2"/>
        <v>0</v>
      </c>
      <c r="AF7" s="454">
        <f t="shared" si="2"/>
        <v>0</v>
      </c>
      <c r="AG7" s="454">
        <f t="shared" si="2"/>
        <v>0</v>
      </c>
      <c r="AH7" s="455">
        <f t="shared" si="2"/>
        <v>0</v>
      </c>
      <c r="AI7" s="453">
        <f t="shared" si="2"/>
        <v>0</v>
      </c>
      <c r="AJ7" s="454">
        <f t="shared" si="2"/>
        <v>0</v>
      </c>
      <c r="AK7" s="455">
        <f t="shared" si="2"/>
        <v>0</v>
      </c>
      <c r="AN7" s="260"/>
      <c r="AO7" s="260" t="s">
        <v>192</v>
      </c>
      <c r="AP7" s="261" t="s">
        <v>193</v>
      </c>
      <c r="AQ7" s="270">
        <f>メイン!C47/メイン!$C$19</f>
        <v>1</v>
      </c>
      <c r="AR7" s="270">
        <f>(メイン!E49+メイン!E52+メイン!E53)/メイン!$C$19</f>
        <v>0</v>
      </c>
      <c r="AS7" s="270">
        <f>メイン!C54/メイン!$C$19</f>
        <v>0</v>
      </c>
      <c r="AT7" s="270">
        <f>メイン!C56/メイン!$C$19</f>
        <v>0</v>
      </c>
      <c r="AU7" s="270">
        <f>メイン!C61/メイン!$C$19</f>
        <v>0</v>
      </c>
      <c r="AV7" s="270">
        <f>メイン!C62/メイン!$C$19</f>
        <v>0</v>
      </c>
      <c r="AW7" s="270">
        <f>メイン!C64/メイン!$C$19</f>
        <v>0</v>
      </c>
      <c r="AX7" s="270">
        <f>メイン!C57/メイン!$C$19</f>
        <v>0</v>
      </c>
      <c r="AY7" s="270">
        <f>メイン!C60/メイン!$C$19</f>
        <v>0</v>
      </c>
      <c r="AZ7" s="270">
        <f>(メイン!E50+メイン!E51)/メイン!$C$19</f>
        <v>0</v>
      </c>
      <c r="BA7" s="270">
        <f>AU7</f>
        <v>0</v>
      </c>
      <c r="BB7" s="270">
        <f>AV7</f>
        <v>0</v>
      </c>
      <c r="BC7" s="270">
        <f>AW7</f>
        <v>0</v>
      </c>
      <c r="BE7" s="263"/>
      <c r="BF7" s="260"/>
      <c r="BG7" s="264"/>
      <c r="BH7" s="271"/>
      <c r="BI7" s="271"/>
      <c r="BJ7" s="271"/>
      <c r="BK7" s="271"/>
      <c r="BL7" s="271"/>
      <c r="BM7" s="271"/>
      <c r="BN7" s="271"/>
      <c r="BO7" s="272"/>
      <c r="BP7" s="271"/>
      <c r="BQ7" s="271"/>
      <c r="BR7" s="271"/>
      <c r="BS7" s="271"/>
      <c r="BT7" s="271"/>
      <c r="BV7" s="263"/>
      <c r="BW7" s="260"/>
      <c r="BX7" s="264"/>
      <c r="BY7" s="271"/>
      <c r="BZ7" s="271"/>
      <c r="CA7" s="271"/>
      <c r="CB7" s="271"/>
      <c r="CC7" s="271"/>
      <c r="CD7" s="271"/>
      <c r="CE7" s="271"/>
      <c r="CF7" s="272"/>
      <c r="CG7" s="271"/>
      <c r="CH7" s="271"/>
      <c r="CI7" s="271"/>
      <c r="CJ7" s="271"/>
      <c r="CK7" s="271"/>
      <c r="CM7" s="263"/>
      <c r="CN7" s="260"/>
      <c r="CO7" s="264"/>
      <c r="CP7" s="271"/>
      <c r="CQ7" s="271"/>
      <c r="CR7" s="271"/>
      <c r="CS7" s="271"/>
      <c r="CT7" s="271"/>
      <c r="CU7" s="271"/>
      <c r="CV7" s="271"/>
      <c r="CW7" s="272"/>
      <c r="CX7" s="271"/>
      <c r="CY7" s="271"/>
      <c r="CZ7" s="271"/>
      <c r="DA7" s="271"/>
      <c r="DB7" s="271"/>
      <c r="DC7" s="418"/>
    </row>
    <row r="8" spans="1:108" s="239" customFormat="1" ht="15" thickBot="1" x14ac:dyDescent="0.2">
      <c r="A8"/>
      <c r="B8" s="434" t="s">
        <v>406</v>
      </c>
      <c r="C8" s="435"/>
      <c r="D8" s="436"/>
      <c r="E8" s="437"/>
      <c r="F8" s="438"/>
      <c r="G8"/>
      <c r="H8" s="462"/>
      <c r="I8" s="463"/>
      <c r="J8" s="440"/>
      <c r="K8" s="1"/>
      <c r="L8" s="1"/>
      <c r="M8" s="1"/>
      <c r="N8" s="1"/>
      <c r="O8" s="1"/>
      <c r="P8" s="1"/>
      <c r="Q8" s="1"/>
      <c r="R8" s="1"/>
      <c r="S8" s="1"/>
      <c r="T8" s="1"/>
      <c r="U8" s="1"/>
      <c r="V8" s="1"/>
      <c r="W8" s="1"/>
      <c r="X8" s="440"/>
      <c r="Y8" s="443"/>
      <c r="Z8" s="443"/>
      <c r="AA8" s="443"/>
      <c r="AB8" s="443"/>
      <c r="AC8" s="443"/>
      <c r="AD8" s="443"/>
      <c r="AE8" s="443"/>
      <c r="AF8" s="443"/>
      <c r="AG8" s="443"/>
      <c r="AH8" s="443"/>
      <c r="AI8" s="443"/>
      <c r="AJ8" s="443"/>
      <c r="AK8" s="443"/>
      <c r="AL8"/>
      <c r="AM8"/>
      <c r="AN8" s="273"/>
      <c r="AO8" s="273" t="s">
        <v>54</v>
      </c>
      <c r="AP8" s="261" t="s">
        <v>197</v>
      </c>
      <c r="AQ8" s="442">
        <v>1</v>
      </c>
      <c r="AR8" s="442">
        <v>1</v>
      </c>
      <c r="AS8" s="442">
        <v>1</v>
      </c>
      <c r="AT8" s="442">
        <v>1</v>
      </c>
      <c r="AU8" s="270">
        <f>1-メイン!F68</f>
        <v>1</v>
      </c>
      <c r="AV8" s="270">
        <f>1-メイン!F69</f>
        <v>1</v>
      </c>
      <c r="AW8" s="270">
        <f>1-メイン!F70</f>
        <v>1</v>
      </c>
      <c r="AX8" s="442">
        <v>1</v>
      </c>
      <c r="AY8" s="442">
        <v>1</v>
      </c>
      <c r="AZ8" s="442">
        <v>1</v>
      </c>
      <c r="BA8" s="275">
        <f>メイン!F68</f>
        <v>0</v>
      </c>
      <c r="BB8" s="276">
        <f>メイン!F69</f>
        <v>0</v>
      </c>
      <c r="BC8" s="270">
        <f>メイン!F70</f>
        <v>0</v>
      </c>
      <c r="BD8"/>
      <c r="BE8" s="277" t="s">
        <v>55</v>
      </c>
      <c r="BF8" s="273"/>
      <c r="BG8" s="278" t="s">
        <v>56</v>
      </c>
      <c r="BH8" s="279"/>
      <c r="BI8" s="279"/>
      <c r="BJ8" s="279"/>
      <c r="BK8" s="279"/>
      <c r="BL8" s="279"/>
      <c r="BM8" s="279"/>
      <c r="BN8" s="279"/>
      <c r="BO8" s="280"/>
      <c r="BP8" s="279"/>
      <c r="BQ8" s="279"/>
      <c r="BR8" s="281"/>
      <c r="BS8" s="282"/>
      <c r="BT8" s="282"/>
      <c r="BU8"/>
      <c r="BV8" s="277" t="s">
        <v>55</v>
      </c>
      <c r="BW8" s="273"/>
      <c r="BX8" s="278" t="s">
        <v>56</v>
      </c>
      <c r="BY8" s="279"/>
      <c r="BZ8" s="279"/>
      <c r="CA8" s="279"/>
      <c r="CB8" s="279"/>
      <c r="CC8" s="279"/>
      <c r="CD8" s="279"/>
      <c r="CE8" s="279"/>
      <c r="CF8" s="280"/>
      <c r="CG8" s="279"/>
      <c r="CH8" s="279"/>
      <c r="CI8" s="281"/>
      <c r="CJ8" s="282"/>
      <c r="CK8" s="282"/>
      <c r="CL8"/>
      <c r="CM8" s="277" t="s">
        <v>55</v>
      </c>
      <c r="CN8" s="273"/>
      <c r="CO8" s="278" t="s">
        <v>56</v>
      </c>
      <c r="CP8" s="279"/>
      <c r="CQ8" s="279"/>
      <c r="CR8" s="279"/>
      <c r="CS8" s="279"/>
      <c r="CT8" s="279"/>
      <c r="CU8" s="279"/>
      <c r="CV8" s="279"/>
      <c r="CW8" s="280"/>
      <c r="CX8" s="279"/>
      <c r="CY8" s="279"/>
      <c r="CZ8" s="281"/>
      <c r="DA8" s="282"/>
      <c r="DB8" s="282"/>
      <c r="DC8" s="419"/>
      <c r="DD8"/>
    </row>
    <row r="9" spans="1:108" s="239" customFormat="1" ht="14.25" thickBot="1" x14ac:dyDescent="0.2">
      <c r="A9"/>
      <c r="B9" s="127" t="s">
        <v>407</v>
      </c>
      <c r="C9" s="128" t="s">
        <v>495</v>
      </c>
      <c r="D9" s="128"/>
      <c r="E9" s="128"/>
      <c r="F9" s="129"/>
      <c r="G9"/>
      <c r="H9" s="464"/>
      <c r="I9" s="465"/>
      <c r="J9" s="440"/>
      <c r="K9" s="1"/>
      <c r="L9" s="1"/>
      <c r="M9" s="1"/>
      <c r="N9" s="1"/>
      <c r="O9" s="1"/>
      <c r="P9" s="1"/>
      <c r="Q9" s="1"/>
      <c r="R9" s="1"/>
      <c r="S9" s="1"/>
      <c r="T9" s="1"/>
      <c r="U9" s="1"/>
      <c r="V9" s="1"/>
      <c r="W9" s="1"/>
      <c r="X9" s="440"/>
      <c r="Y9" s="527" t="str">
        <f>Y$6</f>
        <v>事務所</v>
      </c>
      <c r="Z9" s="527" t="str">
        <f t="shared" ref="Z9:AK9" si="3">Z$6</f>
        <v>学校</v>
      </c>
      <c r="AA9" s="527" t="str">
        <f t="shared" si="3"/>
        <v>物販店</v>
      </c>
      <c r="AB9" s="527" t="str">
        <f t="shared" si="3"/>
        <v>飲食店</v>
      </c>
      <c r="AC9" s="527" t="str">
        <f t="shared" si="3"/>
        <v>病院</v>
      </c>
      <c r="AD9" s="527" t="str">
        <f t="shared" si="3"/>
        <v>ホテル</v>
      </c>
      <c r="AE9" s="527" t="str">
        <f t="shared" si="3"/>
        <v>集合住宅</v>
      </c>
      <c r="AF9" s="527" t="str">
        <f t="shared" si="3"/>
        <v>集会所</v>
      </c>
      <c r="AG9" s="527" t="str">
        <f t="shared" si="3"/>
        <v>工場</v>
      </c>
      <c r="AH9" s="527" t="str">
        <f>AH$6</f>
        <v>小中高</v>
      </c>
      <c r="AI9" s="527" t="str">
        <f t="shared" si="3"/>
        <v>病院o</v>
      </c>
      <c r="AJ9" s="527" t="str">
        <f t="shared" si="3"/>
        <v>ホテルo</v>
      </c>
      <c r="AK9" s="527" t="str">
        <f t="shared" si="3"/>
        <v>集合住宅o</v>
      </c>
      <c r="AL9"/>
      <c r="AM9"/>
      <c r="AN9" s="283" t="str">
        <f t="shared" ref="AN9:AN72" si="4">IF($AN$3=1,BV9,IF($AN$3=2,CM9,BE9))</f>
        <v>Q1</v>
      </c>
      <c r="AO9" s="283" t="str">
        <f t="shared" ref="AO9:AO72" si="5">IF($AN$3=1,BW9,IF($AN$3=2,CN9,BF9))</f>
        <v xml:space="preserve"> Q</v>
      </c>
      <c r="AP9" s="284" t="str">
        <f t="shared" ref="AP9:AP40" si="6">IF($AN$3=1,BX9,IF($AN$3=2,CO9,BG9))</f>
        <v>室内環境</v>
      </c>
      <c r="AQ9" s="285">
        <f t="shared" ref="AQ9:AQ40" si="7">IF($AN$3=1,BY9,IF($AN$3=2,CP9,BH9))</f>
        <v>0.4</v>
      </c>
      <c r="AR9" s="285">
        <f t="shared" ref="AR9:AR40" si="8">IF($AN$3=1,BZ9,IF($AN$3=2,CQ9,BI9))</f>
        <v>0.4</v>
      </c>
      <c r="AS9" s="285">
        <f t="shared" ref="AS9:AS40" si="9">IF($AN$3=1,CA9,IF($AN$3=2,CR9,BJ9))</f>
        <v>0.4</v>
      </c>
      <c r="AT9" s="285">
        <f t="shared" ref="AT9:AT40" si="10">IF($AN$3=1,CB9,IF($AN$3=2,CS9,BK9))</f>
        <v>0.4</v>
      </c>
      <c r="AU9" s="285">
        <f t="shared" ref="AU9:AU40" si="11">IF($AN$3=1,CC9,IF($AN$3=2,CT9,BL9))</f>
        <v>0.4</v>
      </c>
      <c r="AV9" s="285">
        <f t="shared" ref="AV9:AV40" si="12">IF($AN$3=1,CD9,IF($AN$3=2,CU9,BM9))</f>
        <v>0.4</v>
      </c>
      <c r="AW9" s="285">
        <f t="shared" ref="AW9:AW40" si="13">IF($AN$3=1,CE9,IF($AN$3=2,CV9,BN9))</f>
        <v>0.4</v>
      </c>
      <c r="AX9" s="285">
        <f t="shared" ref="AX9:AY40" si="14">IF($AN$3=1,CF9,IF($AN$3=2,CW9,BO9))</f>
        <v>0.4</v>
      </c>
      <c r="AY9" s="285">
        <f t="shared" si="14"/>
        <v>0.3</v>
      </c>
      <c r="AZ9" s="285">
        <f t="shared" ref="AZ9:AZ40" si="15">IF($AN$3=1,CH9,IF($AN$3=2,CY9,BQ9))</f>
        <v>0.4</v>
      </c>
      <c r="BA9" s="286">
        <f t="shared" ref="BA9:BA40" si="16">IF($AN$3=1,CI9,IF($AN$3=2,CZ9,BR9))</f>
        <v>0</v>
      </c>
      <c r="BB9" s="285">
        <f t="shared" ref="BB9:BB40" si="17">IF($AN$3=1,CJ9,IF($AN$3=2,DA9,BS9))</f>
        <v>0</v>
      </c>
      <c r="BC9" s="285">
        <f t="shared" ref="BC9:BC40" si="18">IF($AN$3=1,CK9,IF($AN$3=2,DB9,BT9))</f>
        <v>0</v>
      </c>
      <c r="BD9"/>
      <c r="BE9" s="283" t="s">
        <v>57</v>
      </c>
      <c r="BF9" s="287" t="s">
        <v>198</v>
      </c>
      <c r="BG9" s="284" t="s">
        <v>58</v>
      </c>
      <c r="BH9" s="285">
        <v>0.4</v>
      </c>
      <c r="BI9" s="285">
        <v>0.4</v>
      </c>
      <c r="BJ9" s="285">
        <v>0.4</v>
      </c>
      <c r="BK9" s="285">
        <v>0.4</v>
      </c>
      <c r="BL9" s="285">
        <v>0.4</v>
      </c>
      <c r="BM9" s="285">
        <v>0.4</v>
      </c>
      <c r="BN9" s="285">
        <v>0.4</v>
      </c>
      <c r="BO9" s="285">
        <v>0.4</v>
      </c>
      <c r="BP9" s="285">
        <v>0.3</v>
      </c>
      <c r="BQ9" s="288">
        <v>0.4</v>
      </c>
      <c r="BR9" s="289"/>
      <c r="BS9" s="288"/>
      <c r="BT9" s="288"/>
      <c r="BU9"/>
      <c r="BV9" s="283" t="s">
        <v>57</v>
      </c>
      <c r="BW9" s="287" t="s">
        <v>198</v>
      </c>
      <c r="BX9" s="284" t="s">
        <v>58</v>
      </c>
      <c r="BY9" s="288">
        <v>0.4</v>
      </c>
      <c r="BZ9" s="288">
        <v>0.4</v>
      </c>
      <c r="CA9" s="288">
        <v>0.4</v>
      </c>
      <c r="CB9" s="288">
        <v>0.4</v>
      </c>
      <c r="CC9" s="288">
        <v>0.4</v>
      </c>
      <c r="CD9" s="288">
        <v>0.4</v>
      </c>
      <c r="CE9" s="288">
        <v>0.4</v>
      </c>
      <c r="CF9" s="288">
        <v>0.4</v>
      </c>
      <c r="CG9" s="288">
        <v>0.3</v>
      </c>
      <c r="CH9" s="288">
        <v>0.4</v>
      </c>
      <c r="CI9" s="289"/>
      <c r="CJ9" s="288"/>
      <c r="CK9" s="288"/>
      <c r="CL9"/>
      <c r="CM9" s="283" t="s">
        <v>57</v>
      </c>
      <c r="CN9" s="287" t="s">
        <v>198</v>
      </c>
      <c r="CO9" s="284" t="s">
        <v>58</v>
      </c>
      <c r="CP9" s="288">
        <v>0.4</v>
      </c>
      <c r="CQ9" s="288">
        <v>0.4</v>
      </c>
      <c r="CR9" s="288">
        <v>0.4</v>
      </c>
      <c r="CS9" s="288">
        <v>0.4</v>
      </c>
      <c r="CT9" s="288">
        <v>0.4</v>
      </c>
      <c r="CU9" s="288">
        <v>0.4</v>
      </c>
      <c r="CV9" s="288">
        <v>0.4</v>
      </c>
      <c r="CW9" s="288">
        <v>0.4</v>
      </c>
      <c r="CX9" s="288">
        <v>0.3</v>
      </c>
      <c r="CY9" s="288">
        <v>0.4</v>
      </c>
      <c r="CZ9" s="289"/>
      <c r="DA9" s="288"/>
      <c r="DB9" s="288"/>
      <c r="DC9" s="420"/>
      <c r="DD9"/>
    </row>
    <row r="10" spans="1:108" s="239" customFormat="1" ht="14.25" thickBot="1" x14ac:dyDescent="0.2">
      <c r="A10"/>
      <c r="B10" s="130">
        <v>1</v>
      </c>
      <c r="C10" s="131" t="s">
        <v>496</v>
      </c>
      <c r="D10" s="132"/>
      <c r="E10" s="133"/>
      <c r="F10" s="134"/>
      <c r="G10"/>
      <c r="H10" s="466"/>
      <c r="I10" s="467"/>
      <c r="J10" s="440"/>
      <c r="K10" s="1">
        <f>IF(OR(Y10=0,Y10="-"),0,1)</f>
        <v>0</v>
      </c>
      <c r="L10" s="1">
        <f t="shared" ref="L10:W25" si="19">IF(OR(Z10=0,Z10="-"),0,1)</f>
        <v>0</v>
      </c>
      <c r="M10" s="1">
        <f t="shared" si="19"/>
        <v>0</v>
      </c>
      <c r="N10" s="1">
        <f t="shared" si="19"/>
        <v>0</v>
      </c>
      <c r="O10" s="1">
        <f t="shared" si="19"/>
        <v>0</v>
      </c>
      <c r="P10" s="1">
        <f t="shared" si="19"/>
        <v>0</v>
      </c>
      <c r="Q10" s="1">
        <f t="shared" si="19"/>
        <v>0</v>
      </c>
      <c r="R10" s="1">
        <f t="shared" si="19"/>
        <v>0</v>
      </c>
      <c r="S10" s="1">
        <f t="shared" si="19"/>
        <v>0</v>
      </c>
      <c r="T10" s="1">
        <f t="shared" si="19"/>
        <v>0</v>
      </c>
      <c r="U10" s="1">
        <f t="shared" si="19"/>
        <v>0</v>
      </c>
      <c r="V10" s="1">
        <f t="shared" si="19"/>
        <v>0</v>
      </c>
      <c r="W10" s="1">
        <f t="shared" si="19"/>
        <v>0</v>
      </c>
      <c r="X10" s="440"/>
      <c r="Y10" s="505" t="s">
        <v>678</v>
      </c>
      <c r="Z10" s="505" t="s">
        <v>678</v>
      </c>
      <c r="AA10" s="505" t="s">
        <v>678</v>
      </c>
      <c r="AB10" s="505" t="s">
        <v>678</v>
      </c>
      <c r="AC10" s="505" t="s">
        <v>678</v>
      </c>
      <c r="AD10" s="505" t="s">
        <v>678</v>
      </c>
      <c r="AE10" s="505" t="s">
        <v>678</v>
      </c>
      <c r="AF10" s="505" t="s">
        <v>678</v>
      </c>
      <c r="AG10" s="505" t="s">
        <v>678</v>
      </c>
      <c r="AH10" s="505" t="s">
        <v>678</v>
      </c>
      <c r="AI10" s="505" t="s">
        <v>678</v>
      </c>
      <c r="AJ10" s="505" t="s">
        <v>678</v>
      </c>
      <c r="AK10" s="505" t="s">
        <v>678</v>
      </c>
      <c r="AL10"/>
      <c r="AM10"/>
      <c r="AN10" s="290">
        <f t="shared" si="4"/>
        <v>1</v>
      </c>
      <c r="AO10" s="290" t="str">
        <f t="shared" si="5"/>
        <v xml:space="preserve"> Q1</v>
      </c>
      <c r="AP10" s="291" t="str">
        <f t="shared" si="6"/>
        <v>音環境</v>
      </c>
      <c r="AQ10" s="292">
        <f t="shared" si="7"/>
        <v>0.15</v>
      </c>
      <c r="AR10" s="292">
        <f t="shared" si="8"/>
        <v>0.15</v>
      </c>
      <c r="AS10" s="292">
        <f t="shared" si="9"/>
        <v>0.15</v>
      </c>
      <c r="AT10" s="292">
        <f t="shared" si="10"/>
        <v>0.15</v>
      </c>
      <c r="AU10" s="292">
        <f t="shared" si="11"/>
        <v>0.15</v>
      </c>
      <c r="AV10" s="292">
        <f t="shared" si="12"/>
        <v>0.15</v>
      </c>
      <c r="AW10" s="292">
        <f t="shared" si="13"/>
        <v>0.15</v>
      </c>
      <c r="AX10" s="293">
        <f t="shared" si="14"/>
        <v>0.23</v>
      </c>
      <c r="AY10" s="292">
        <f t="shared" ref="AY10:AY40" si="20">IF($AN$3=1,CG10,IF($AN$3=2,CX10,BP10))</f>
        <v>0.15</v>
      </c>
      <c r="AZ10" s="292">
        <f t="shared" si="15"/>
        <v>0.15</v>
      </c>
      <c r="BA10" s="294">
        <f t="shared" si="16"/>
        <v>0</v>
      </c>
      <c r="BB10" s="292">
        <f t="shared" si="17"/>
        <v>0</v>
      </c>
      <c r="BC10" s="292">
        <f t="shared" si="18"/>
        <v>0</v>
      </c>
      <c r="BD10"/>
      <c r="BE10" s="290">
        <v>1</v>
      </c>
      <c r="BF10" s="295" t="s">
        <v>199</v>
      </c>
      <c r="BG10" s="291" t="s">
        <v>194</v>
      </c>
      <c r="BH10" s="292">
        <v>0.15</v>
      </c>
      <c r="BI10" s="292">
        <v>0.15</v>
      </c>
      <c r="BJ10" s="292">
        <v>0.15</v>
      </c>
      <c r="BK10" s="292">
        <v>0.15</v>
      </c>
      <c r="BL10" s="292">
        <v>0.15</v>
      </c>
      <c r="BM10" s="292">
        <v>0.15</v>
      </c>
      <c r="BN10" s="292">
        <v>0.15</v>
      </c>
      <c r="BO10" s="293">
        <v>0.23</v>
      </c>
      <c r="BP10" s="292">
        <v>0.15</v>
      </c>
      <c r="BQ10" s="296">
        <v>0.15</v>
      </c>
      <c r="BR10" s="297"/>
      <c r="BS10" s="296"/>
      <c r="BT10" s="296"/>
      <c r="BU10"/>
      <c r="BV10" s="290">
        <v>1</v>
      </c>
      <c r="BW10" s="295" t="s">
        <v>199</v>
      </c>
      <c r="BX10" s="291" t="s">
        <v>194</v>
      </c>
      <c r="BY10" s="296">
        <v>0.15</v>
      </c>
      <c r="BZ10" s="296">
        <v>0.15</v>
      </c>
      <c r="CA10" s="296">
        <v>0.15</v>
      </c>
      <c r="CB10" s="296">
        <v>0.15</v>
      </c>
      <c r="CC10" s="296">
        <v>0.15</v>
      </c>
      <c r="CD10" s="296">
        <v>0.15</v>
      </c>
      <c r="CE10" s="296">
        <v>0.15</v>
      </c>
      <c r="CF10" s="298">
        <v>0.23</v>
      </c>
      <c r="CG10" s="296">
        <v>0.15</v>
      </c>
      <c r="CH10" s="296">
        <v>0.15</v>
      </c>
      <c r="CI10" s="297"/>
      <c r="CJ10" s="296"/>
      <c r="CK10" s="296"/>
      <c r="CL10"/>
      <c r="CM10" s="290">
        <v>1</v>
      </c>
      <c r="CN10" s="295" t="s">
        <v>199</v>
      </c>
      <c r="CO10" s="291" t="s">
        <v>194</v>
      </c>
      <c r="CP10" s="296">
        <v>0.15</v>
      </c>
      <c r="CQ10" s="296">
        <v>0.15</v>
      </c>
      <c r="CR10" s="296">
        <v>0.15</v>
      </c>
      <c r="CS10" s="296">
        <v>0.15</v>
      </c>
      <c r="CT10" s="296">
        <v>0.15</v>
      </c>
      <c r="CU10" s="296">
        <v>0.15</v>
      </c>
      <c r="CV10" s="296">
        <v>0.15</v>
      </c>
      <c r="CW10" s="298">
        <v>0.23</v>
      </c>
      <c r="CX10" s="296">
        <v>0.15</v>
      </c>
      <c r="CY10" s="296">
        <v>0.15</v>
      </c>
      <c r="CZ10" s="297"/>
      <c r="DA10" s="296"/>
      <c r="DB10" s="296"/>
      <c r="DC10" s="421"/>
      <c r="DD10"/>
    </row>
    <row r="11" spans="1:108" ht="14.25" thickBot="1" x14ac:dyDescent="0.2">
      <c r="B11" s="135"/>
      <c r="C11" s="136">
        <v>1.1000000000000001</v>
      </c>
      <c r="D11" s="137" t="s">
        <v>497</v>
      </c>
      <c r="E11" s="138"/>
      <c r="F11" s="139"/>
      <c r="H11" s="469">
        <f>IF(SUMPRODUCT($Y$7:$AH$7,K11:T11)=0,0,SUMPRODUCT($Y$7:$AH$7,Y11:AH11)/SUMPRODUCT($Y$7:$AH$7,K11:T11))</f>
        <v>4</v>
      </c>
      <c r="I11" s="469">
        <f>IF(SUMPRODUCT($AI$7:$AK$7,U11:W11)=0,0,SUMPRODUCT($AI$7:$AK$7,AI11:AK11)/SUMPRODUCT($AI$7:$AK$7,U11:W11))</f>
        <v>0</v>
      </c>
      <c r="K11" s="1">
        <f t="shared" ref="K11:K74" si="21">IF(OR(Y11=0,Y11="-"),0,1)</f>
        <v>1</v>
      </c>
      <c r="L11" s="1">
        <f t="shared" si="19"/>
        <v>0</v>
      </c>
      <c r="M11" s="1">
        <f t="shared" si="19"/>
        <v>0</v>
      </c>
      <c r="N11" s="1">
        <f t="shared" si="19"/>
        <v>0</v>
      </c>
      <c r="O11" s="1">
        <f t="shared" si="19"/>
        <v>0</v>
      </c>
      <c r="P11" s="1">
        <f t="shared" si="19"/>
        <v>0</v>
      </c>
      <c r="Q11" s="1">
        <f t="shared" si="19"/>
        <v>0</v>
      </c>
      <c r="R11" s="1">
        <f t="shared" si="19"/>
        <v>0</v>
      </c>
      <c r="S11" s="1">
        <f t="shared" si="19"/>
        <v>0</v>
      </c>
      <c r="T11" s="1">
        <f t="shared" si="19"/>
        <v>0</v>
      </c>
      <c r="U11" s="1">
        <f t="shared" si="19"/>
        <v>0</v>
      </c>
      <c r="V11" s="1">
        <f t="shared" si="19"/>
        <v>0</v>
      </c>
      <c r="W11" s="1">
        <f t="shared" si="19"/>
        <v>0</v>
      </c>
      <c r="Y11" s="506">
        <v>4</v>
      </c>
      <c r="Z11" s="506"/>
      <c r="AA11" s="506"/>
      <c r="AB11" s="506"/>
      <c r="AC11" s="506"/>
      <c r="AD11" s="506"/>
      <c r="AE11" s="506"/>
      <c r="AF11" s="506"/>
      <c r="AG11" s="506"/>
      <c r="AH11" s="506"/>
      <c r="AI11" s="506"/>
      <c r="AJ11" s="506"/>
      <c r="AK11" s="506"/>
      <c r="AN11" s="299">
        <f t="shared" si="4"/>
        <v>1.1000000000000001</v>
      </c>
      <c r="AO11" s="299" t="str">
        <f t="shared" si="5"/>
        <v xml:space="preserve"> Q1 1</v>
      </c>
      <c r="AP11" s="300" t="str">
        <f t="shared" si="6"/>
        <v>騒音</v>
      </c>
      <c r="AQ11" s="301">
        <f t="shared" si="7"/>
        <v>0.4</v>
      </c>
      <c r="AR11" s="301">
        <f t="shared" si="8"/>
        <v>0.4</v>
      </c>
      <c r="AS11" s="301">
        <f t="shared" si="9"/>
        <v>0.8</v>
      </c>
      <c r="AT11" s="301">
        <f t="shared" si="10"/>
        <v>0.4</v>
      </c>
      <c r="AU11" s="301">
        <f t="shared" si="11"/>
        <v>0.4</v>
      </c>
      <c r="AV11" s="301">
        <f t="shared" si="12"/>
        <v>0.8</v>
      </c>
      <c r="AW11" s="301">
        <f t="shared" si="13"/>
        <v>0.8</v>
      </c>
      <c r="AX11" s="301">
        <f t="shared" si="14"/>
        <v>0.8</v>
      </c>
      <c r="AY11" s="301">
        <f t="shared" si="20"/>
        <v>0.5</v>
      </c>
      <c r="AZ11" s="301">
        <f t="shared" si="15"/>
        <v>0.4</v>
      </c>
      <c r="BA11" s="302">
        <f t="shared" si="16"/>
        <v>0.5</v>
      </c>
      <c r="BB11" s="301">
        <f t="shared" si="17"/>
        <v>0.4</v>
      </c>
      <c r="BC11" s="301">
        <f t="shared" si="18"/>
        <v>0.4</v>
      </c>
      <c r="BE11" s="299">
        <v>1.1000000000000001</v>
      </c>
      <c r="BF11" s="303" t="s">
        <v>200</v>
      </c>
      <c r="BG11" s="304" t="s">
        <v>59</v>
      </c>
      <c r="BH11" s="305">
        <v>0.4</v>
      </c>
      <c r="BI11" s="301">
        <v>0.4</v>
      </c>
      <c r="BJ11" s="301">
        <v>0.8</v>
      </c>
      <c r="BK11" s="301">
        <v>0.4</v>
      </c>
      <c r="BL11" s="305">
        <v>0.4</v>
      </c>
      <c r="BM11" s="301">
        <v>0.8</v>
      </c>
      <c r="BN11" s="301">
        <v>0.8</v>
      </c>
      <c r="BO11" s="305">
        <v>0.8</v>
      </c>
      <c r="BP11" s="305">
        <v>0.5</v>
      </c>
      <c r="BQ11" s="306">
        <v>0.4</v>
      </c>
      <c r="BR11" s="307">
        <v>0.5</v>
      </c>
      <c r="BS11" s="306">
        <v>0.4</v>
      </c>
      <c r="BT11" s="306">
        <v>0.4</v>
      </c>
      <c r="BV11" s="299">
        <v>1.1000000000000001</v>
      </c>
      <c r="BW11" s="303" t="s">
        <v>200</v>
      </c>
      <c r="BX11" s="304" t="s">
        <v>59</v>
      </c>
      <c r="BY11" s="306"/>
      <c r="BZ11" s="306"/>
      <c r="CA11" s="306"/>
      <c r="CB11" s="306"/>
      <c r="CC11" s="306"/>
      <c r="CD11" s="306"/>
      <c r="CE11" s="306"/>
      <c r="CF11" s="308">
        <v>0.4</v>
      </c>
      <c r="CG11" s="306"/>
      <c r="CH11" s="306"/>
      <c r="CI11" s="307"/>
      <c r="CJ11" s="306"/>
      <c r="CK11" s="306"/>
      <c r="CM11" s="299">
        <v>1.1000000000000001</v>
      </c>
      <c r="CN11" s="303" t="s">
        <v>200</v>
      </c>
      <c r="CO11" s="304" t="s">
        <v>59</v>
      </c>
      <c r="CP11" s="306">
        <v>0.4</v>
      </c>
      <c r="CQ11" s="306">
        <v>0.4</v>
      </c>
      <c r="CR11" s="306">
        <v>0.4</v>
      </c>
      <c r="CS11" s="306">
        <v>0.4</v>
      </c>
      <c r="CT11" s="306">
        <v>0.4</v>
      </c>
      <c r="CU11" s="306">
        <v>0.4</v>
      </c>
      <c r="CV11" s="306">
        <v>0.5</v>
      </c>
      <c r="CW11" s="306">
        <v>0.4</v>
      </c>
      <c r="CX11" s="306">
        <v>0.4</v>
      </c>
      <c r="CY11" s="306">
        <v>0.4</v>
      </c>
      <c r="CZ11" s="306">
        <v>0.4</v>
      </c>
      <c r="DA11" s="306">
        <v>0.4</v>
      </c>
      <c r="DB11" s="306">
        <v>0.5</v>
      </c>
      <c r="DC11" s="422"/>
    </row>
    <row r="12" spans="1:108" ht="14.25" hidden="1" thickBot="1" x14ac:dyDescent="0.2">
      <c r="B12" s="135"/>
      <c r="C12" s="140"/>
      <c r="D12" s="141">
        <v>1</v>
      </c>
      <c r="E12" s="142" t="s">
        <v>498</v>
      </c>
      <c r="F12" s="143"/>
      <c r="H12" s="469"/>
      <c r="I12" s="469"/>
      <c r="K12" s="1">
        <f t="shared" si="21"/>
        <v>0</v>
      </c>
      <c r="L12" s="1">
        <f t="shared" si="19"/>
        <v>0</v>
      </c>
      <c r="M12" s="1">
        <f t="shared" si="19"/>
        <v>0</v>
      </c>
      <c r="N12" s="1">
        <f t="shared" si="19"/>
        <v>0</v>
      </c>
      <c r="O12" s="1">
        <f t="shared" si="19"/>
        <v>0</v>
      </c>
      <c r="P12" s="1">
        <f t="shared" si="19"/>
        <v>0</v>
      </c>
      <c r="Q12" s="1">
        <f t="shared" si="19"/>
        <v>0</v>
      </c>
      <c r="R12" s="1">
        <f t="shared" si="19"/>
        <v>0</v>
      </c>
      <c r="S12" s="1">
        <f t="shared" si="19"/>
        <v>0</v>
      </c>
      <c r="T12" s="1">
        <f t="shared" si="19"/>
        <v>0</v>
      </c>
      <c r="U12" s="1">
        <f t="shared" si="19"/>
        <v>0</v>
      </c>
      <c r="V12" s="1">
        <f t="shared" si="19"/>
        <v>0</v>
      </c>
      <c r="W12" s="1">
        <f t="shared" si="19"/>
        <v>0</v>
      </c>
      <c r="Y12" s="506"/>
      <c r="Z12" s="506"/>
      <c r="AA12" s="506"/>
      <c r="AB12" s="506"/>
      <c r="AC12" s="506"/>
      <c r="AD12" s="506"/>
      <c r="AE12" s="506"/>
      <c r="AF12" s="506"/>
      <c r="AG12" s="506"/>
      <c r="AH12" s="506"/>
      <c r="AI12" s="506"/>
      <c r="AJ12" s="506"/>
      <c r="AK12" s="506"/>
      <c r="AN12" s="299" t="str">
        <f t="shared" si="4"/>
        <v>1.1.1</v>
      </c>
      <c r="AO12" s="299" t="str">
        <f t="shared" si="5"/>
        <v xml:space="preserve"> Q1 1.1</v>
      </c>
      <c r="AP12" s="300" t="str">
        <f t="shared" si="6"/>
        <v>室内騒音レベル</v>
      </c>
      <c r="AQ12" s="301">
        <f t="shared" si="7"/>
        <v>0.4</v>
      </c>
      <c r="AR12" s="301">
        <f t="shared" si="8"/>
        <v>1</v>
      </c>
      <c r="AS12" s="301">
        <f t="shared" si="9"/>
        <v>1</v>
      </c>
      <c r="AT12" s="301">
        <f t="shared" si="10"/>
        <v>1</v>
      </c>
      <c r="AU12" s="301">
        <f t="shared" si="11"/>
        <v>0.4</v>
      </c>
      <c r="AV12" s="301">
        <f t="shared" si="12"/>
        <v>1</v>
      </c>
      <c r="AW12" s="301">
        <f t="shared" si="13"/>
        <v>1</v>
      </c>
      <c r="AX12" s="301">
        <f t="shared" si="14"/>
        <v>1</v>
      </c>
      <c r="AY12" s="301">
        <f t="shared" si="20"/>
        <v>0.4</v>
      </c>
      <c r="AZ12" s="301">
        <f t="shared" si="15"/>
        <v>1</v>
      </c>
      <c r="BA12" s="302">
        <f t="shared" si="16"/>
        <v>0.4</v>
      </c>
      <c r="BB12" s="301">
        <f t="shared" si="17"/>
        <v>1</v>
      </c>
      <c r="BC12" s="301">
        <f t="shared" si="18"/>
        <v>1</v>
      </c>
      <c r="BE12" s="299" t="s">
        <v>201</v>
      </c>
      <c r="BF12" s="303" t="s">
        <v>202</v>
      </c>
      <c r="BG12" s="304" t="s">
        <v>203</v>
      </c>
      <c r="BH12" s="301">
        <v>0.4</v>
      </c>
      <c r="BI12" s="301">
        <v>1</v>
      </c>
      <c r="BJ12" s="301">
        <v>1</v>
      </c>
      <c r="BK12" s="301">
        <v>1</v>
      </c>
      <c r="BL12" s="301">
        <v>0.4</v>
      </c>
      <c r="BM12" s="301">
        <v>1</v>
      </c>
      <c r="BN12" s="301">
        <v>1</v>
      </c>
      <c r="BO12" s="301">
        <v>1</v>
      </c>
      <c r="BP12" s="301">
        <v>0.4</v>
      </c>
      <c r="BQ12" s="306">
        <v>1</v>
      </c>
      <c r="BR12" s="307">
        <v>0.4</v>
      </c>
      <c r="BS12" s="306">
        <v>1</v>
      </c>
      <c r="BT12" s="306">
        <v>1</v>
      </c>
      <c r="BV12" s="299" t="s">
        <v>201</v>
      </c>
      <c r="BW12" s="303" t="s">
        <v>202</v>
      </c>
      <c r="BX12" s="304" t="s">
        <v>203</v>
      </c>
      <c r="BY12" s="306"/>
      <c r="BZ12" s="306"/>
      <c r="CA12" s="306"/>
      <c r="CB12" s="306"/>
      <c r="CC12" s="306"/>
      <c r="CD12" s="306"/>
      <c r="CE12" s="306"/>
      <c r="CF12" s="308">
        <v>1</v>
      </c>
      <c r="CG12" s="306"/>
      <c r="CH12" s="306"/>
      <c r="CI12" s="307"/>
      <c r="CJ12" s="306"/>
      <c r="CK12" s="306"/>
      <c r="CM12" s="299" t="s">
        <v>201</v>
      </c>
      <c r="CN12" s="303" t="s">
        <v>202</v>
      </c>
      <c r="CO12" s="304" t="s">
        <v>203</v>
      </c>
      <c r="CP12" s="306">
        <v>0.5</v>
      </c>
      <c r="CQ12" s="306">
        <v>0.5</v>
      </c>
      <c r="CR12" s="306">
        <v>0.5</v>
      </c>
      <c r="CS12" s="306">
        <v>0.5</v>
      </c>
      <c r="CT12" s="306">
        <v>0.5</v>
      </c>
      <c r="CU12" s="306">
        <v>0.5</v>
      </c>
      <c r="CV12" s="306">
        <v>1</v>
      </c>
      <c r="CW12" s="306">
        <v>0.5</v>
      </c>
      <c r="CX12" s="306">
        <v>0.5</v>
      </c>
      <c r="CY12" s="306">
        <v>0.5</v>
      </c>
      <c r="CZ12" s="307">
        <v>0.5</v>
      </c>
      <c r="DA12" s="306">
        <v>0.5</v>
      </c>
      <c r="DB12" s="306">
        <v>0.5</v>
      </c>
      <c r="DC12" s="422"/>
    </row>
    <row r="13" spans="1:108" ht="14.25" hidden="1" thickBot="1" x14ac:dyDescent="0.2">
      <c r="B13" s="135"/>
      <c r="C13" s="144"/>
      <c r="D13" s="164">
        <v>2</v>
      </c>
      <c r="E13" s="165" t="s">
        <v>499</v>
      </c>
      <c r="F13" s="166"/>
      <c r="H13" s="470"/>
      <c r="I13" s="470"/>
      <c r="K13" s="1">
        <f t="shared" si="21"/>
        <v>0</v>
      </c>
      <c r="L13" s="1">
        <f t="shared" si="19"/>
        <v>0</v>
      </c>
      <c r="M13" s="1">
        <f t="shared" si="19"/>
        <v>0</v>
      </c>
      <c r="N13" s="1">
        <f t="shared" si="19"/>
        <v>0</v>
      </c>
      <c r="O13" s="1">
        <f t="shared" si="19"/>
        <v>0</v>
      </c>
      <c r="P13" s="1">
        <f t="shared" si="19"/>
        <v>0</v>
      </c>
      <c r="Q13" s="1">
        <f t="shared" si="19"/>
        <v>0</v>
      </c>
      <c r="R13" s="1">
        <f t="shared" si="19"/>
        <v>0</v>
      </c>
      <c r="S13" s="1">
        <f t="shared" si="19"/>
        <v>0</v>
      </c>
      <c r="T13" s="1">
        <f t="shared" si="19"/>
        <v>0</v>
      </c>
      <c r="U13" s="1">
        <f t="shared" si="19"/>
        <v>0</v>
      </c>
      <c r="V13" s="1">
        <f t="shared" si="19"/>
        <v>0</v>
      </c>
      <c r="W13" s="1">
        <f t="shared" si="19"/>
        <v>0</v>
      </c>
      <c r="Y13" s="507"/>
      <c r="Z13" s="507"/>
      <c r="AA13" s="507"/>
      <c r="AB13" s="507"/>
      <c r="AC13" s="507"/>
      <c r="AD13" s="507"/>
      <c r="AE13" s="507"/>
      <c r="AF13" s="507"/>
      <c r="AG13" s="507"/>
      <c r="AH13" s="507"/>
      <c r="AI13" s="507"/>
      <c r="AJ13" s="507"/>
      <c r="AK13" s="507"/>
      <c r="AN13" s="299" t="str">
        <f t="shared" si="4"/>
        <v>1.1.2</v>
      </c>
      <c r="AO13" s="299" t="str">
        <f t="shared" si="5"/>
        <v xml:space="preserve"> Q1 1.1</v>
      </c>
      <c r="AP13" s="300" t="str">
        <f t="shared" si="6"/>
        <v>設備騒音対策</v>
      </c>
      <c r="AQ13" s="301">
        <f t="shared" si="7"/>
        <v>0.6</v>
      </c>
      <c r="AR13" s="301">
        <f t="shared" si="8"/>
        <v>0</v>
      </c>
      <c r="AS13" s="301">
        <f t="shared" si="9"/>
        <v>0</v>
      </c>
      <c r="AT13" s="301">
        <f t="shared" si="10"/>
        <v>0</v>
      </c>
      <c r="AU13" s="301">
        <f t="shared" si="11"/>
        <v>0.6</v>
      </c>
      <c r="AV13" s="301">
        <f t="shared" si="12"/>
        <v>0</v>
      </c>
      <c r="AW13" s="301">
        <f t="shared" si="13"/>
        <v>0</v>
      </c>
      <c r="AX13" s="301">
        <f t="shared" si="14"/>
        <v>0</v>
      </c>
      <c r="AY13" s="301">
        <f t="shared" si="20"/>
        <v>0.6</v>
      </c>
      <c r="AZ13" s="301">
        <f t="shared" si="15"/>
        <v>0</v>
      </c>
      <c r="BA13" s="302">
        <f t="shared" si="16"/>
        <v>0.6</v>
      </c>
      <c r="BB13" s="301">
        <f t="shared" si="17"/>
        <v>0</v>
      </c>
      <c r="BC13" s="301">
        <f t="shared" si="18"/>
        <v>0</v>
      </c>
      <c r="BE13" s="299" t="s">
        <v>204</v>
      </c>
      <c r="BF13" s="303" t="s">
        <v>202</v>
      </c>
      <c r="BG13" s="304" t="s">
        <v>205</v>
      </c>
      <c r="BH13" s="301">
        <v>0.6</v>
      </c>
      <c r="BI13" s="301"/>
      <c r="BJ13" s="301"/>
      <c r="BK13" s="301"/>
      <c r="BL13" s="301">
        <v>0.6</v>
      </c>
      <c r="BM13" s="301"/>
      <c r="BN13" s="301"/>
      <c r="BO13" s="301"/>
      <c r="BP13" s="301">
        <v>0.6</v>
      </c>
      <c r="BQ13" s="306"/>
      <c r="BR13" s="307">
        <v>0.6</v>
      </c>
      <c r="BS13" s="306"/>
      <c r="BT13" s="306"/>
      <c r="BV13" s="299" t="s">
        <v>204</v>
      </c>
      <c r="BW13" s="303" t="s">
        <v>202</v>
      </c>
      <c r="BX13" s="304" t="s">
        <v>205</v>
      </c>
      <c r="BY13" s="306"/>
      <c r="BZ13" s="306"/>
      <c r="CA13" s="306"/>
      <c r="CB13" s="306"/>
      <c r="CC13" s="306"/>
      <c r="CD13" s="306"/>
      <c r="CE13" s="306"/>
      <c r="CF13" s="308"/>
      <c r="CG13" s="306"/>
      <c r="CH13" s="306"/>
      <c r="CI13" s="307"/>
      <c r="CJ13" s="306"/>
      <c r="CK13" s="306"/>
      <c r="CM13" s="299" t="s">
        <v>204</v>
      </c>
      <c r="CN13" s="303" t="s">
        <v>202</v>
      </c>
      <c r="CO13" s="304" t="s">
        <v>205</v>
      </c>
      <c r="CP13" s="306">
        <v>0.5</v>
      </c>
      <c r="CQ13" s="306">
        <v>0.5</v>
      </c>
      <c r="CR13" s="306">
        <v>0.5</v>
      </c>
      <c r="CS13" s="306">
        <v>0.5</v>
      </c>
      <c r="CT13" s="306">
        <v>0.5</v>
      </c>
      <c r="CU13" s="306">
        <v>0.5</v>
      </c>
      <c r="CV13" s="306"/>
      <c r="CW13" s="306">
        <v>0.5</v>
      </c>
      <c r="CX13" s="306">
        <v>0.5</v>
      </c>
      <c r="CY13" s="306">
        <v>0.5</v>
      </c>
      <c r="CZ13" s="307">
        <v>0.5</v>
      </c>
      <c r="DA13" s="306">
        <v>0.5</v>
      </c>
      <c r="DB13" s="306">
        <v>0.5</v>
      </c>
      <c r="DC13" s="422"/>
    </row>
    <row r="14" spans="1:108" ht="14.25" thickBot="1" x14ac:dyDescent="0.2">
      <c r="B14" s="135"/>
      <c r="C14" s="136">
        <v>1.2</v>
      </c>
      <c r="D14" s="138" t="s">
        <v>500</v>
      </c>
      <c r="E14" s="147"/>
      <c r="F14" s="148"/>
      <c r="H14" s="471"/>
      <c r="I14" s="472"/>
      <c r="K14" s="1">
        <f t="shared" si="21"/>
        <v>0</v>
      </c>
      <c r="L14" s="1">
        <f t="shared" si="19"/>
        <v>0</v>
      </c>
      <c r="M14" s="1">
        <f t="shared" si="19"/>
        <v>0</v>
      </c>
      <c r="N14" s="1">
        <f t="shared" si="19"/>
        <v>0</v>
      </c>
      <c r="O14" s="1">
        <f t="shared" si="19"/>
        <v>0</v>
      </c>
      <c r="P14" s="1">
        <f t="shared" si="19"/>
        <v>0</v>
      </c>
      <c r="Q14" s="1">
        <f t="shared" si="19"/>
        <v>0</v>
      </c>
      <c r="R14" s="1">
        <f t="shared" si="19"/>
        <v>0</v>
      </c>
      <c r="S14" s="1">
        <f t="shared" si="19"/>
        <v>0</v>
      </c>
      <c r="T14" s="1">
        <f t="shared" si="19"/>
        <v>0</v>
      </c>
      <c r="U14" s="1">
        <f t="shared" si="19"/>
        <v>0</v>
      </c>
      <c r="V14" s="1">
        <f t="shared" si="19"/>
        <v>0</v>
      </c>
      <c r="W14" s="1">
        <f t="shared" si="19"/>
        <v>0</v>
      </c>
      <c r="Y14" s="508" t="s">
        <v>678</v>
      </c>
      <c r="Z14" s="508" t="s">
        <v>678</v>
      </c>
      <c r="AA14" s="508" t="s">
        <v>678</v>
      </c>
      <c r="AB14" s="508" t="s">
        <v>678</v>
      </c>
      <c r="AC14" s="508" t="s">
        <v>678</v>
      </c>
      <c r="AD14" s="508" t="s">
        <v>678</v>
      </c>
      <c r="AE14" s="508" t="s">
        <v>678</v>
      </c>
      <c r="AF14" s="508" t="s">
        <v>678</v>
      </c>
      <c r="AG14" s="508" t="s">
        <v>678</v>
      </c>
      <c r="AH14" s="508" t="s">
        <v>678</v>
      </c>
      <c r="AI14" s="508" t="s">
        <v>678</v>
      </c>
      <c r="AJ14" s="508" t="s">
        <v>678</v>
      </c>
      <c r="AK14" s="508" t="s">
        <v>678</v>
      </c>
      <c r="AN14" s="299">
        <f t="shared" si="4"/>
        <v>1.2</v>
      </c>
      <c r="AO14" s="299" t="str">
        <f t="shared" si="5"/>
        <v xml:space="preserve"> Q1 1</v>
      </c>
      <c r="AP14" s="300" t="str">
        <f t="shared" si="6"/>
        <v>遮音</v>
      </c>
      <c r="AQ14" s="301">
        <f t="shared" si="7"/>
        <v>0.4</v>
      </c>
      <c r="AR14" s="301">
        <f t="shared" si="8"/>
        <v>0.4</v>
      </c>
      <c r="AS14" s="301">
        <f t="shared" si="9"/>
        <v>0</v>
      </c>
      <c r="AT14" s="301">
        <f t="shared" si="10"/>
        <v>0.4</v>
      </c>
      <c r="AU14" s="301">
        <f t="shared" si="11"/>
        <v>0.4</v>
      </c>
      <c r="AV14" s="301">
        <f t="shared" si="12"/>
        <v>0</v>
      </c>
      <c r="AW14" s="301">
        <f t="shared" si="13"/>
        <v>0</v>
      </c>
      <c r="AX14" s="301">
        <f t="shared" si="14"/>
        <v>0</v>
      </c>
      <c r="AY14" s="301">
        <f t="shared" si="20"/>
        <v>0.5</v>
      </c>
      <c r="AZ14" s="301">
        <f t="shared" si="15"/>
        <v>0.4</v>
      </c>
      <c r="BA14" s="302">
        <f t="shared" si="16"/>
        <v>0.5</v>
      </c>
      <c r="BB14" s="301">
        <f t="shared" si="17"/>
        <v>0.4</v>
      </c>
      <c r="BC14" s="301">
        <f t="shared" si="18"/>
        <v>0.4</v>
      </c>
      <c r="BE14" s="299">
        <v>1.2</v>
      </c>
      <c r="BF14" s="303" t="s">
        <v>200</v>
      </c>
      <c r="BG14" s="242" t="s">
        <v>669</v>
      </c>
      <c r="BH14" s="305">
        <v>0.4</v>
      </c>
      <c r="BI14" s="301">
        <v>0.4</v>
      </c>
      <c r="BJ14" s="301"/>
      <c r="BK14" s="301">
        <v>0.4</v>
      </c>
      <c r="BL14" s="305">
        <v>0.4</v>
      </c>
      <c r="BM14" s="301"/>
      <c r="BN14" s="301"/>
      <c r="BO14" s="301"/>
      <c r="BP14" s="305">
        <v>0.5</v>
      </c>
      <c r="BQ14" s="306">
        <v>0.4</v>
      </c>
      <c r="BR14" s="307">
        <v>0.5</v>
      </c>
      <c r="BS14" s="306">
        <v>0.4</v>
      </c>
      <c r="BT14" s="309">
        <v>0.4</v>
      </c>
      <c r="BV14" s="299">
        <v>1.2</v>
      </c>
      <c r="BW14" s="303" t="s">
        <v>200</v>
      </c>
      <c r="BX14" s="242" t="s">
        <v>669</v>
      </c>
      <c r="BY14" s="306">
        <v>0.7</v>
      </c>
      <c r="BZ14" s="306">
        <v>0.7</v>
      </c>
      <c r="CA14" s="306">
        <v>0.7</v>
      </c>
      <c r="CB14" s="306">
        <v>0.7</v>
      </c>
      <c r="CC14" s="306">
        <v>0.7</v>
      </c>
      <c r="CD14" s="306">
        <v>0.7</v>
      </c>
      <c r="CE14" s="306">
        <v>1</v>
      </c>
      <c r="CF14" s="308">
        <v>0.4</v>
      </c>
      <c r="CG14" s="306">
        <v>0.7</v>
      </c>
      <c r="CH14" s="306">
        <v>0.7</v>
      </c>
      <c r="CI14" s="307">
        <v>0.7</v>
      </c>
      <c r="CJ14" s="306">
        <v>0.7</v>
      </c>
      <c r="CK14" s="306">
        <v>1</v>
      </c>
      <c r="CM14" s="299">
        <v>1.2</v>
      </c>
      <c r="CN14" s="303" t="s">
        <v>200</v>
      </c>
      <c r="CO14" s="242" t="s">
        <v>669</v>
      </c>
      <c r="CP14" s="306">
        <v>0.4</v>
      </c>
      <c r="CQ14" s="306">
        <v>0.4</v>
      </c>
      <c r="CR14" s="306">
        <v>0.4</v>
      </c>
      <c r="CS14" s="306">
        <v>0.4</v>
      </c>
      <c r="CT14" s="306">
        <v>0.4</v>
      </c>
      <c r="CU14" s="306">
        <v>0.4</v>
      </c>
      <c r="CV14" s="306">
        <v>0.5</v>
      </c>
      <c r="CW14" s="306">
        <v>0.4</v>
      </c>
      <c r="CX14" s="306">
        <v>0.4</v>
      </c>
      <c r="CY14" s="306">
        <v>0.4</v>
      </c>
      <c r="CZ14" s="306">
        <v>0.4</v>
      </c>
      <c r="DA14" s="306">
        <v>0.4</v>
      </c>
      <c r="DB14" s="306">
        <v>0.5</v>
      </c>
      <c r="DC14" s="422"/>
    </row>
    <row r="15" spans="1:108" x14ac:dyDescent="0.15">
      <c r="B15" s="135"/>
      <c r="C15" s="146"/>
      <c r="D15" s="164">
        <v>1</v>
      </c>
      <c r="E15" s="550" t="s">
        <v>61</v>
      </c>
      <c r="F15" s="551"/>
      <c r="H15" s="473">
        <f>IF(SUMPRODUCT($Y$7:$AH$7,K15:T15)=0,0,SUMPRODUCT($Y$7:$AH$7,Y15:AH15)/SUMPRODUCT($Y$7:$AH$7,K15:T15))</f>
        <v>0</v>
      </c>
      <c r="I15" s="473">
        <f>IF(SUMPRODUCT($AI$7:$AK$7,U15:W15)=0,0,SUMPRODUCT($AI$7:$AK$7,AI15:AK15)/SUMPRODUCT($AI$7:$AK$7,U15:W15))</f>
        <v>0</v>
      </c>
      <c r="K15" s="1">
        <f t="shared" si="21"/>
        <v>0</v>
      </c>
      <c r="L15" s="1">
        <f t="shared" si="19"/>
        <v>0</v>
      </c>
      <c r="M15" s="1">
        <f t="shared" si="19"/>
        <v>0</v>
      </c>
      <c r="N15" s="1">
        <f t="shared" si="19"/>
        <v>0</v>
      </c>
      <c r="O15" s="1">
        <f t="shared" si="19"/>
        <v>0</v>
      </c>
      <c r="P15" s="1">
        <f t="shared" si="19"/>
        <v>0</v>
      </c>
      <c r="Q15" s="1">
        <f t="shared" si="19"/>
        <v>0</v>
      </c>
      <c r="R15" s="1">
        <f t="shared" si="19"/>
        <v>0</v>
      </c>
      <c r="S15" s="1">
        <f t="shared" si="19"/>
        <v>0</v>
      </c>
      <c r="T15" s="1">
        <f t="shared" si="19"/>
        <v>0</v>
      </c>
      <c r="U15" s="1">
        <f t="shared" si="19"/>
        <v>0</v>
      </c>
      <c r="V15" s="1">
        <f t="shared" si="19"/>
        <v>0</v>
      </c>
      <c r="W15" s="1">
        <f t="shared" si="19"/>
        <v>0</v>
      </c>
      <c r="Y15" s="509"/>
      <c r="Z15" s="509"/>
      <c r="AA15" s="509"/>
      <c r="AB15" s="509"/>
      <c r="AC15" s="509"/>
      <c r="AD15" s="509"/>
      <c r="AE15" s="509"/>
      <c r="AF15" s="509"/>
      <c r="AG15" s="509"/>
      <c r="AH15" s="509"/>
      <c r="AI15" s="509"/>
      <c r="AJ15" s="509"/>
      <c r="AK15" s="509"/>
      <c r="AN15" s="299" t="str">
        <f t="shared" si="4"/>
        <v>1.2.1</v>
      </c>
      <c r="AO15" s="299" t="str">
        <f t="shared" si="5"/>
        <v xml:space="preserve"> Q1 1.2</v>
      </c>
      <c r="AP15" s="300" t="str">
        <f t="shared" si="6"/>
        <v>開口部遮音性能</v>
      </c>
      <c r="AQ15" s="301">
        <f t="shared" si="7"/>
        <v>0</v>
      </c>
      <c r="AR15" s="301">
        <f t="shared" si="8"/>
        <v>0</v>
      </c>
      <c r="AS15" s="301">
        <f t="shared" si="9"/>
        <v>0</v>
      </c>
      <c r="AT15" s="301">
        <f t="shared" si="10"/>
        <v>0</v>
      </c>
      <c r="AU15" s="301">
        <f t="shared" si="11"/>
        <v>0</v>
      </c>
      <c r="AV15" s="301">
        <f t="shared" si="12"/>
        <v>0</v>
      </c>
      <c r="AW15" s="301">
        <f t="shared" si="13"/>
        <v>0</v>
      </c>
      <c r="AX15" s="310">
        <f t="shared" si="14"/>
        <v>0</v>
      </c>
      <c r="AY15" s="301">
        <f t="shared" si="20"/>
        <v>0</v>
      </c>
      <c r="AZ15" s="301">
        <f t="shared" si="15"/>
        <v>0</v>
      </c>
      <c r="BA15" s="302">
        <f t="shared" si="16"/>
        <v>0</v>
      </c>
      <c r="BB15" s="301">
        <f t="shared" si="17"/>
        <v>0</v>
      </c>
      <c r="BC15" s="301">
        <f t="shared" si="18"/>
        <v>0</v>
      </c>
      <c r="BE15" s="299" t="s">
        <v>60</v>
      </c>
      <c r="BF15" s="303" t="s">
        <v>206</v>
      </c>
      <c r="BG15" s="242" t="s">
        <v>61</v>
      </c>
      <c r="BH15" s="311"/>
      <c r="BI15" s="311"/>
      <c r="BJ15" s="311"/>
      <c r="BK15" s="311"/>
      <c r="BL15" s="311"/>
      <c r="BM15" s="311"/>
      <c r="BN15" s="311"/>
      <c r="BO15" s="311"/>
      <c r="BP15" s="311"/>
      <c r="BQ15" s="306"/>
      <c r="BR15" s="307"/>
      <c r="BS15" s="306"/>
      <c r="BT15" s="306"/>
      <c r="BV15" s="299" t="s">
        <v>60</v>
      </c>
      <c r="BW15" s="303" t="s">
        <v>206</v>
      </c>
      <c r="BX15" s="242" t="s">
        <v>61</v>
      </c>
      <c r="BY15" s="306">
        <v>0.6</v>
      </c>
      <c r="BZ15" s="306">
        <v>0.4</v>
      </c>
      <c r="CA15" s="306">
        <v>1</v>
      </c>
      <c r="CB15" s="306">
        <v>0.6</v>
      </c>
      <c r="CC15" s="306">
        <v>0.4</v>
      </c>
      <c r="CD15" s="306">
        <v>1</v>
      </c>
      <c r="CE15" s="306">
        <v>1</v>
      </c>
      <c r="CF15" s="308">
        <v>1</v>
      </c>
      <c r="CG15" s="306">
        <v>0.6</v>
      </c>
      <c r="CH15" s="306">
        <v>0.4</v>
      </c>
      <c r="CI15" s="307">
        <v>0.3</v>
      </c>
      <c r="CJ15" s="306">
        <v>0.3</v>
      </c>
      <c r="CK15" s="306">
        <v>0.3</v>
      </c>
      <c r="CM15" s="299" t="s">
        <v>60</v>
      </c>
      <c r="CN15" s="303" t="s">
        <v>206</v>
      </c>
      <c r="CO15" s="242" t="s">
        <v>61</v>
      </c>
      <c r="CP15" s="306">
        <v>0.6</v>
      </c>
      <c r="CQ15" s="306">
        <v>0.3</v>
      </c>
      <c r="CR15" s="306">
        <v>1</v>
      </c>
      <c r="CS15" s="306">
        <v>0.6</v>
      </c>
      <c r="CT15" s="306">
        <v>0.4</v>
      </c>
      <c r="CU15" s="306">
        <v>1</v>
      </c>
      <c r="CV15" s="306">
        <v>1</v>
      </c>
      <c r="CW15" s="306">
        <v>1</v>
      </c>
      <c r="CX15" s="306">
        <v>0.6</v>
      </c>
      <c r="CY15" s="306">
        <v>0.3</v>
      </c>
      <c r="CZ15" s="306">
        <v>0.3</v>
      </c>
      <c r="DA15" s="306">
        <v>0.3</v>
      </c>
      <c r="DB15" s="306">
        <v>0.3</v>
      </c>
      <c r="DC15" s="422"/>
    </row>
    <row r="16" spans="1:108" x14ac:dyDescent="0.15">
      <c r="B16" s="135"/>
      <c r="C16" s="140"/>
      <c r="D16" s="141">
        <v>2</v>
      </c>
      <c r="E16" s="145" t="s">
        <v>151</v>
      </c>
      <c r="F16" s="139"/>
      <c r="H16" s="474">
        <f t="shared" ref="H16:H19" si="22">IF(SUMPRODUCT($Y$7:$AH$7,K16:T16)=0,0,SUMPRODUCT($Y$7:$AH$7,Y16:AH16)/SUMPRODUCT($Y$7:$AH$7,K16:T16))</f>
        <v>4</v>
      </c>
      <c r="I16" s="474">
        <f t="shared" ref="I16:I19" si="23">IF(SUMPRODUCT($AI$7:$AK$7,U16:W16)=0,0,SUMPRODUCT($AI$7:$AK$7,AI16:AK16)/SUMPRODUCT($AI$7:$AK$7,U16:W16))</f>
        <v>0</v>
      </c>
      <c r="K16" s="1">
        <f t="shared" si="21"/>
        <v>1</v>
      </c>
      <c r="L16" s="1">
        <f t="shared" si="19"/>
        <v>0</v>
      </c>
      <c r="M16" s="1">
        <f t="shared" si="19"/>
        <v>0</v>
      </c>
      <c r="N16" s="1">
        <f t="shared" si="19"/>
        <v>0</v>
      </c>
      <c r="O16" s="1">
        <f t="shared" si="19"/>
        <v>0</v>
      </c>
      <c r="P16" s="1">
        <f t="shared" si="19"/>
        <v>0</v>
      </c>
      <c r="Q16" s="1">
        <f t="shared" si="19"/>
        <v>0</v>
      </c>
      <c r="R16" s="1">
        <f t="shared" si="19"/>
        <v>0</v>
      </c>
      <c r="S16" s="1">
        <f t="shared" si="19"/>
        <v>0</v>
      </c>
      <c r="T16" s="1">
        <f t="shared" si="19"/>
        <v>1</v>
      </c>
      <c r="U16" s="1">
        <f t="shared" si="19"/>
        <v>0</v>
      </c>
      <c r="V16" s="1">
        <f t="shared" si="19"/>
        <v>1</v>
      </c>
      <c r="W16" s="1">
        <f t="shared" si="19"/>
        <v>1</v>
      </c>
      <c r="Y16" s="510">
        <v>4</v>
      </c>
      <c r="Z16" s="510"/>
      <c r="AA16" s="510"/>
      <c r="AB16" s="510"/>
      <c r="AC16" s="510"/>
      <c r="AD16" s="510"/>
      <c r="AE16" s="510"/>
      <c r="AF16" s="510"/>
      <c r="AG16" s="510"/>
      <c r="AH16" s="510">
        <v>5</v>
      </c>
      <c r="AI16" s="510"/>
      <c r="AJ16" s="510">
        <v>5</v>
      </c>
      <c r="AK16" s="510">
        <v>5</v>
      </c>
      <c r="AN16" s="299" t="str">
        <f t="shared" si="4"/>
        <v>1.2.2</v>
      </c>
      <c r="AO16" s="299" t="str">
        <f t="shared" si="5"/>
        <v xml:space="preserve"> Q1 1.2</v>
      </c>
      <c r="AP16" s="300" t="str">
        <f t="shared" si="6"/>
        <v>界壁遮音性能</v>
      </c>
      <c r="AQ16" s="301">
        <f t="shared" si="7"/>
        <v>1</v>
      </c>
      <c r="AR16" s="301">
        <f t="shared" si="8"/>
        <v>0.4</v>
      </c>
      <c r="AS16" s="301">
        <f t="shared" si="9"/>
        <v>0</v>
      </c>
      <c r="AT16" s="301">
        <f t="shared" si="10"/>
        <v>1</v>
      </c>
      <c r="AU16" s="301">
        <f t="shared" si="11"/>
        <v>0.4</v>
      </c>
      <c r="AV16" s="301">
        <f t="shared" si="12"/>
        <v>0</v>
      </c>
      <c r="AW16" s="301">
        <f t="shared" si="13"/>
        <v>0</v>
      </c>
      <c r="AX16" s="310">
        <f t="shared" si="14"/>
        <v>0</v>
      </c>
      <c r="AY16" s="301">
        <f t="shared" si="20"/>
        <v>1</v>
      </c>
      <c r="AZ16" s="301">
        <f t="shared" si="15"/>
        <v>0.4</v>
      </c>
      <c r="BA16" s="302">
        <f t="shared" si="16"/>
        <v>1</v>
      </c>
      <c r="BB16" s="301">
        <f t="shared" si="17"/>
        <v>0.4</v>
      </c>
      <c r="BC16" s="301">
        <f t="shared" si="18"/>
        <v>0.4</v>
      </c>
      <c r="BE16" s="299" t="s">
        <v>62</v>
      </c>
      <c r="BF16" s="303" t="s">
        <v>206</v>
      </c>
      <c r="BG16" s="242" t="s">
        <v>151</v>
      </c>
      <c r="BH16" s="312">
        <v>1</v>
      </c>
      <c r="BI16" s="306">
        <v>0.4</v>
      </c>
      <c r="BJ16" s="306"/>
      <c r="BK16" s="306">
        <v>1</v>
      </c>
      <c r="BL16" s="312">
        <v>0.4</v>
      </c>
      <c r="BM16" s="306"/>
      <c r="BN16" s="306"/>
      <c r="BO16" s="313"/>
      <c r="BP16" s="312">
        <v>1</v>
      </c>
      <c r="BQ16" s="306">
        <v>0.4</v>
      </c>
      <c r="BR16" s="307">
        <v>1</v>
      </c>
      <c r="BS16" s="306">
        <v>0.4</v>
      </c>
      <c r="BT16" s="306">
        <v>0.4</v>
      </c>
      <c r="BV16" s="299" t="s">
        <v>62</v>
      </c>
      <c r="BW16" s="303" t="s">
        <v>206</v>
      </c>
      <c r="BX16" s="242" t="s">
        <v>151</v>
      </c>
      <c r="BY16" s="306">
        <v>0.4</v>
      </c>
      <c r="BZ16" s="306">
        <v>0.3</v>
      </c>
      <c r="CA16" s="306"/>
      <c r="CB16" s="306">
        <v>0.4</v>
      </c>
      <c r="CC16" s="306">
        <v>0.6</v>
      </c>
      <c r="CD16" s="306"/>
      <c r="CE16" s="306"/>
      <c r="CF16" s="308"/>
      <c r="CG16" s="306">
        <v>0.4</v>
      </c>
      <c r="CH16" s="306">
        <v>0.3</v>
      </c>
      <c r="CI16" s="307">
        <v>0.3</v>
      </c>
      <c r="CJ16" s="306">
        <v>0.3</v>
      </c>
      <c r="CK16" s="306">
        <v>0.3</v>
      </c>
      <c r="CM16" s="299" t="s">
        <v>62</v>
      </c>
      <c r="CN16" s="303" t="s">
        <v>206</v>
      </c>
      <c r="CO16" s="242" t="s">
        <v>151</v>
      </c>
      <c r="CP16" s="306">
        <v>0.4</v>
      </c>
      <c r="CQ16" s="306">
        <v>0.3</v>
      </c>
      <c r="CR16" s="306"/>
      <c r="CS16" s="306">
        <v>0.4</v>
      </c>
      <c r="CT16" s="306">
        <v>0.6</v>
      </c>
      <c r="CU16" s="306"/>
      <c r="CV16" s="306"/>
      <c r="CW16" s="306"/>
      <c r="CX16" s="306">
        <v>0.4</v>
      </c>
      <c r="CY16" s="306">
        <v>0.3</v>
      </c>
      <c r="CZ16" s="306">
        <v>0.3</v>
      </c>
      <c r="DA16" s="306">
        <v>0.3</v>
      </c>
      <c r="DB16" s="306">
        <v>0.3</v>
      </c>
      <c r="DC16" s="422"/>
    </row>
    <row r="17" spans="1:108" x14ac:dyDescent="0.15">
      <c r="B17" s="135"/>
      <c r="C17" s="140"/>
      <c r="D17" s="141">
        <v>3</v>
      </c>
      <c r="E17" s="145" t="s">
        <v>152</v>
      </c>
      <c r="F17" s="139"/>
      <c r="H17" s="474">
        <f t="shared" si="22"/>
        <v>0</v>
      </c>
      <c r="I17" s="474">
        <f t="shared" si="23"/>
        <v>0</v>
      </c>
      <c r="K17" s="1">
        <f t="shared" si="21"/>
        <v>0</v>
      </c>
      <c r="L17" s="1">
        <f t="shared" si="19"/>
        <v>0</v>
      </c>
      <c r="M17" s="1">
        <f t="shared" si="19"/>
        <v>0</v>
      </c>
      <c r="N17" s="1">
        <f t="shared" si="19"/>
        <v>0</v>
      </c>
      <c r="O17" s="1">
        <f t="shared" si="19"/>
        <v>0</v>
      </c>
      <c r="P17" s="1">
        <f t="shared" si="19"/>
        <v>0</v>
      </c>
      <c r="Q17" s="1">
        <f t="shared" si="19"/>
        <v>0</v>
      </c>
      <c r="R17" s="1">
        <f t="shared" si="19"/>
        <v>0</v>
      </c>
      <c r="S17" s="1">
        <f t="shared" si="19"/>
        <v>0</v>
      </c>
      <c r="T17" s="1">
        <f t="shared" si="19"/>
        <v>0</v>
      </c>
      <c r="U17" s="1">
        <f t="shared" si="19"/>
        <v>0</v>
      </c>
      <c r="V17" s="1">
        <f t="shared" si="19"/>
        <v>1</v>
      </c>
      <c r="W17" s="1">
        <f t="shared" si="19"/>
        <v>0</v>
      </c>
      <c r="Y17" s="510"/>
      <c r="Z17" s="510"/>
      <c r="AA17" s="510"/>
      <c r="AB17" s="510"/>
      <c r="AC17" s="510"/>
      <c r="AD17" s="510"/>
      <c r="AE17" s="510"/>
      <c r="AF17" s="510"/>
      <c r="AG17" s="510"/>
      <c r="AH17" s="510"/>
      <c r="AI17" s="510"/>
      <c r="AJ17" s="510">
        <v>5</v>
      </c>
      <c r="AK17" s="510"/>
      <c r="AN17" s="299" t="str">
        <f t="shared" si="4"/>
        <v>1.2.3</v>
      </c>
      <c r="AO17" s="299" t="str">
        <f t="shared" si="5"/>
        <v xml:space="preserve"> Q1 1.2</v>
      </c>
      <c r="AP17" s="300" t="str">
        <f t="shared" si="6"/>
        <v>界床遮音性能（軽量衝撃源）</v>
      </c>
      <c r="AQ17" s="301">
        <f t="shared" si="7"/>
        <v>0</v>
      </c>
      <c r="AR17" s="301">
        <f t="shared" si="8"/>
        <v>0.3</v>
      </c>
      <c r="AS17" s="301">
        <f t="shared" si="9"/>
        <v>0</v>
      </c>
      <c r="AT17" s="301">
        <f t="shared" si="10"/>
        <v>0</v>
      </c>
      <c r="AU17" s="301">
        <f t="shared" si="11"/>
        <v>0.6</v>
      </c>
      <c r="AV17" s="301">
        <f t="shared" si="12"/>
        <v>0</v>
      </c>
      <c r="AW17" s="301">
        <f t="shared" si="13"/>
        <v>0</v>
      </c>
      <c r="AX17" s="310">
        <f t="shared" si="14"/>
        <v>0</v>
      </c>
      <c r="AY17" s="301">
        <f t="shared" si="20"/>
        <v>0</v>
      </c>
      <c r="AZ17" s="301">
        <f t="shared" si="15"/>
        <v>0.3</v>
      </c>
      <c r="BA17" s="302">
        <f t="shared" si="16"/>
        <v>0</v>
      </c>
      <c r="BB17" s="301">
        <f t="shared" si="17"/>
        <v>0.3</v>
      </c>
      <c r="BC17" s="301">
        <f t="shared" si="18"/>
        <v>0.3</v>
      </c>
      <c r="BE17" s="299" t="s">
        <v>63</v>
      </c>
      <c r="BF17" s="303" t="s">
        <v>206</v>
      </c>
      <c r="BG17" s="242" t="s">
        <v>152</v>
      </c>
      <c r="BH17" s="306"/>
      <c r="BI17" s="306">
        <v>0.3</v>
      </c>
      <c r="BJ17" s="306"/>
      <c r="BK17" s="306"/>
      <c r="BL17" s="312">
        <v>0.6</v>
      </c>
      <c r="BM17" s="306"/>
      <c r="BN17" s="306"/>
      <c r="BO17" s="313"/>
      <c r="BP17" s="306"/>
      <c r="BQ17" s="306">
        <v>0.3</v>
      </c>
      <c r="BR17" s="307"/>
      <c r="BS17" s="306">
        <v>0.3</v>
      </c>
      <c r="BT17" s="306">
        <v>0.3</v>
      </c>
      <c r="BV17" s="299" t="s">
        <v>63</v>
      </c>
      <c r="BW17" s="303" t="s">
        <v>206</v>
      </c>
      <c r="BX17" s="242" t="s">
        <v>152</v>
      </c>
      <c r="BY17" s="306"/>
      <c r="BZ17" s="306">
        <v>0.15</v>
      </c>
      <c r="CA17" s="306"/>
      <c r="CB17" s="306"/>
      <c r="CC17" s="306"/>
      <c r="CD17" s="306"/>
      <c r="CE17" s="306"/>
      <c r="CF17" s="308"/>
      <c r="CG17" s="306"/>
      <c r="CH17" s="306">
        <v>0.15</v>
      </c>
      <c r="CI17" s="307">
        <v>0.2</v>
      </c>
      <c r="CJ17" s="306">
        <v>0.2</v>
      </c>
      <c r="CK17" s="306">
        <v>0.2</v>
      </c>
      <c r="CM17" s="299" t="s">
        <v>63</v>
      </c>
      <c r="CN17" s="303" t="s">
        <v>206</v>
      </c>
      <c r="CO17" s="242" t="s">
        <v>152</v>
      </c>
      <c r="CP17" s="306"/>
      <c r="CQ17" s="306">
        <v>0.2</v>
      </c>
      <c r="CR17" s="306"/>
      <c r="CS17" s="306"/>
      <c r="CT17" s="306"/>
      <c r="CU17" s="306"/>
      <c r="CV17" s="306"/>
      <c r="CW17" s="313"/>
      <c r="CX17" s="306"/>
      <c r="CY17" s="306">
        <v>0.2</v>
      </c>
      <c r="CZ17" s="307">
        <v>0.2</v>
      </c>
      <c r="DA17" s="306">
        <v>0.2</v>
      </c>
      <c r="DB17" s="306">
        <v>0.2</v>
      </c>
      <c r="DC17" s="422"/>
    </row>
    <row r="18" spans="1:108" x14ac:dyDescent="0.15">
      <c r="B18" s="135"/>
      <c r="C18" s="144"/>
      <c r="D18" s="141">
        <v>4</v>
      </c>
      <c r="E18" s="145" t="s">
        <v>153</v>
      </c>
      <c r="F18" s="139"/>
      <c r="H18" s="474">
        <f t="shared" si="22"/>
        <v>0</v>
      </c>
      <c r="I18" s="474">
        <f t="shared" si="23"/>
        <v>0</v>
      </c>
      <c r="K18" s="1">
        <f t="shared" si="21"/>
        <v>0</v>
      </c>
      <c r="L18" s="1">
        <f t="shared" si="19"/>
        <v>0</v>
      </c>
      <c r="M18" s="1">
        <f t="shared" si="19"/>
        <v>0</v>
      </c>
      <c r="N18" s="1">
        <f t="shared" si="19"/>
        <v>0</v>
      </c>
      <c r="O18" s="1">
        <f t="shared" si="19"/>
        <v>0</v>
      </c>
      <c r="P18" s="1">
        <f t="shared" si="19"/>
        <v>0</v>
      </c>
      <c r="Q18" s="1">
        <f t="shared" si="19"/>
        <v>0</v>
      </c>
      <c r="R18" s="1">
        <f t="shared" si="19"/>
        <v>0</v>
      </c>
      <c r="S18" s="1">
        <f t="shared" si="19"/>
        <v>0</v>
      </c>
      <c r="T18" s="1">
        <f t="shared" si="19"/>
        <v>0</v>
      </c>
      <c r="U18" s="1">
        <f t="shared" si="19"/>
        <v>0</v>
      </c>
      <c r="V18" s="1">
        <f t="shared" si="19"/>
        <v>1</v>
      </c>
      <c r="W18" s="1">
        <f t="shared" si="19"/>
        <v>0</v>
      </c>
      <c r="Y18" s="510"/>
      <c r="Z18" s="510"/>
      <c r="AA18" s="510"/>
      <c r="AB18" s="510"/>
      <c r="AC18" s="510"/>
      <c r="AD18" s="510"/>
      <c r="AE18" s="510"/>
      <c r="AF18" s="510"/>
      <c r="AG18" s="510"/>
      <c r="AH18" s="510"/>
      <c r="AI18" s="510"/>
      <c r="AJ18" s="510">
        <v>1</v>
      </c>
      <c r="AK18" s="510"/>
      <c r="AN18" s="299" t="str">
        <f t="shared" si="4"/>
        <v>1.2.4</v>
      </c>
      <c r="AO18" s="299" t="str">
        <f t="shared" si="5"/>
        <v xml:space="preserve"> Q1 1.2</v>
      </c>
      <c r="AP18" s="300" t="str">
        <f t="shared" si="6"/>
        <v>界床遮音性能（重量衝撃源）</v>
      </c>
      <c r="AQ18" s="301">
        <f t="shared" si="7"/>
        <v>0</v>
      </c>
      <c r="AR18" s="301">
        <f t="shared" si="8"/>
        <v>0.3</v>
      </c>
      <c r="AS18" s="301">
        <f t="shared" si="9"/>
        <v>0</v>
      </c>
      <c r="AT18" s="301">
        <f t="shared" si="10"/>
        <v>0</v>
      </c>
      <c r="AU18" s="301">
        <f t="shared" si="11"/>
        <v>0</v>
      </c>
      <c r="AV18" s="301">
        <f t="shared" si="12"/>
        <v>0</v>
      </c>
      <c r="AW18" s="301">
        <f t="shared" si="13"/>
        <v>0</v>
      </c>
      <c r="AX18" s="310">
        <f t="shared" si="14"/>
        <v>0</v>
      </c>
      <c r="AY18" s="301">
        <f t="shared" si="20"/>
        <v>0</v>
      </c>
      <c r="AZ18" s="301">
        <f t="shared" si="15"/>
        <v>0.3</v>
      </c>
      <c r="BA18" s="302">
        <f t="shared" si="16"/>
        <v>0</v>
      </c>
      <c r="BB18" s="301">
        <f t="shared" si="17"/>
        <v>0.3</v>
      </c>
      <c r="BC18" s="301">
        <f t="shared" si="18"/>
        <v>0.3</v>
      </c>
      <c r="BE18" s="299" t="s">
        <v>64</v>
      </c>
      <c r="BF18" s="303" t="s">
        <v>206</v>
      </c>
      <c r="BG18" s="242" t="s">
        <v>153</v>
      </c>
      <c r="BH18" s="306"/>
      <c r="BI18" s="306">
        <v>0.3</v>
      </c>
      <c r="BJ18" s="306"/>
      <c r="BK18" s="306"/>
      <c r="BL18" s="306"/>
      <c r="BM18" s="306"/>
      <c r="BN18" s="306"/>
      <c r="BO18" s="313"/>
      <c r="BP18" s="306"/>
      <c r="BQ18" s="306">
        <v>0.3</v>
      </c>
      <c r="BR18" s="307"/>
      <c r="BS18" s="306">
        <v>0.3</v>
      </c>
      <c r="BT18" s="306">
        <v>0.3</v>
      </c>
      <c r="BV18" s="299" t="s">
        <v>64</v>
      </c>
      <c r="BW18" s="303" t="s">
        <v>206</v>
      </c>
      <c r="BX18" s="242" t="s">
        <v>153</v>
      </c>
      <c r="BY18" s="306"/>
      <c r="BZ18" s="306">
        <v>0.15</v>
      </c>
      <c r="CA18" s="306"/>
      <c r="CB18" s="306"/>
      <c r="CC18" s="306"/>
      <c r="CD18" s="306"/>
      <c r="CE18" s="306"/>
      <c r="CF18" s="308"/>
      <c r="CG18" s="306"/>
      <c r="CH18" s="306">
        <v>0.15</v>
      </c>
      <c r="CI18" s="307">
        <v>0.2</v>
      </c>
      <c r="CJ18" s="306">
        <v>0.2</v>
      </c>
      <c r="CK18" s="306">
        <v>0.2</v>
      </c>
      <c r="CM18" s="299" t="s">
        <v>64</v>
      </c>
      <c r="CN18" s="303" t="s">
        <v>206</v>
      </c>
      <c r="CO18" s="242" t="s">
        <v>153</v>
      </c>
      <c r="CP18" s="306"/>
      <c r="CQ18" s="306">
        <v>0.2</v>
      </c>
      <c r="CR18" s="306"/>
      <c r="CS18" s="306"/>
      <c r="CT18" s="306"/>
      <c r="CU18" s="306"/>
      <c r="CV18" s="306"/>
      <c r="CW18" s="313"/>
      <c r="CX18" s="306"/>
      <c r="CY18" s="306">
        <v>0.2</v>
      </c>
      <c r="CZ18" s="307">
        <v>0.2</v>
      </c>
      <c r="DA18" s="306">
        <v>0.2</v>
      </c>
      <c r="DB18" s="306">
        <v>0.2</v>
      </c>
      <c r="DC18" s="422"/>
    </row>
    <row r="19" spans="1:108" ht="14.25" thickBot="1" x14ac:dyDescent="0.2">
      <c r="B19" s="149"/>
      <c r="C19" s="150">
        <v>1.3</v>
      </c>
      <c r="D19" s="138" t="s">
        <v>154</v>
      </c>
      <c r="E19" s="138"/>
      <c r="F19" s="139"/>
      <c r="H19" s="470">
        <f t="shared" si="22"/>
        <v>4</v>
      </c>
      <c r="I19" s="470">
        <f t="shared" si="23"/>
        <v>0</v>
      </c>
      <c r="K19" s="1">
        <f t="shared" si="21"/>
        <v>1</v>
      </c>
      <c r="L19" s="1">
        <f t="shared" si="19"/>
        <v>0</v>
      </c>
      <c r="M19" s="1">
        <f t="shared" si="19"/>
        <v>0</v>
      </c>
      <c r="N19" s="1">
        <f t="shared" si="19"/>
        <v>0</v>
      </c>
      <c r="O19" s="1">
        <f t="shared" si="19"/>
        <v>0</v>
      </c>
      <c r="P19" s="1">
        <f t="shared" si="19"/>
        <v>0</v>
      </c>
      <c r="Q19" s="1">
        <f t="shared" si="19"/>
        <v>1</v>
      </c>
      <c r="R19" s="1">
        <f t="shared" si="19"/>
        <v>0</v>
      </c>
      <c r="S19" s="1">
        <f t="shared" si="19"/>
        <v>0</v>
      </c>
      <c r="T19" s="1">
        <f t="shared" si="19"/>
        <v>1</v>
      </c>
      <c r="U19" s="1">
        <f t="shared" si="19"/>
        <v>0</v>
      </c>
      <c r="V19" s="1">
        <f t="shared" si="19"/>
        <v>1</v>
      </c>
      <c r="W19" s="1">
        <f t="shared" si="19"/>
        <v>1</v>
      </c>
      <c r="Y19" s="511">
        <v>4</v>
      </c>
      <c r="Z19" s="511"/>
      <c r="AA19" s="511"/>
      <c r="AB19" s="511"/>
      <c r="AC19" s="511"/>
      <c r="AD19" s="511"/>
      <c r="AE19" s="511">
        <v>3</v>
      </c>
      <c r="AF19" s="511"/>
      <c r="AG19" s="511"/>
      <c r="AH19" s="511">
        <v>5</v>
      </c>
      <c r="AI19" s="511"/>
      <c r="AJ19" s="511">
        <v>1</v>
      </c>
      <c r="AK19" s="511">
        <v>5</v>
      </c>
      <c r="AN19" s="299">
        <f t="shared" si="4"/>
        <v>1.3</v>
      </c>
      <c r="AO19" s="299" t="str">
        <f t="shared" si="5"/>
        <v xml:space="preserve"> Q1 1</v>
      </c>
      <c r="AP19" s="300" t="str">
        <f t="shared" si="6"/>
        <v>吸音</v>
      </c>
      <c r="AQ19" s="301">
        <f t="shared" si="7"/>
        <v>0.2</v>
      </c>
      <c r="AR19" s="301">
        <f t="shared" si="8"/>
        <v>0.2</v>
      </c>
      <c r="AS19" s="301">
        <f t="shared" si="9"/>
        <v>0.2</v>
      </c>
      <c r="AT19" s="301">
        <f t="shared" si="10"/>
        <v>0.2</v>
      </c>
      <c r="AU19" s="301">
        <f t="shared" si="11"/>
        <v>0.2</v>
      </c>
      <c r="AV19" s="301">
        <f t="shared" si="12"/>
        <v>0.2</v>
      </c>
      <c r="AW19" s="301">
        <f t="shared" si="13"/>
        <v>0.2</v>
      </c>
      <c r="AX19" s="310">
        <f t="shared" si="14"/>
        <v>0.2</v>
      </c>
      <c r="AY19" s="301">
        <f t="shared" si="20"/>
        <v>0</v>
      </c>
      <c r="AZ19" s="301">
        <f t="shared" si="15"/>
        <v>0.2</v>
      </c>
      <c r="BA19" s="302">
        <f t="shared" si="16"/>
        <v>0</v>
      </c>
      <c r="BB19" s="301">
        <f t="shared" si="17"/>
        <v>0.2</v>
      </c>
      <c r="BC19" s="301">
        <f t="shared" si="18"/>
        <v>0.2</v>
      </c>
      <c r="BE19" s="299">
        <v>1.3</v>
      </c>
      <c r="BF19" s="303" t="s">
        <v>200</v>
      </c>
      <c r="BG19" s="242" t="s">
        <v>154</v>
      </c>
      <c r="BH19" s="312">
        <v>0.2</v>
      </c>
      <c r="BI19" s="301">
        <v>0.2</v>
      </c>
      <c r="BJ19" s="301">
        <v>0.2</v>
      </c>
      <c r="BK19" s="301">
        <v>0.2</v>
      </c>
      <c r="BL19" s="312">
        <v>0.2</v>
      </c>
      <c r="BM19" s="301">
        <v>0.2</v>
      </c>
      <c r="BN19" s="301">
        <v>0.2</v>
      </c>
      <c r="BO19" s="312">
        <v>0.2</v>
      </c>
      <c r="BP19" s="301"/>
      <c r="BQ19" s="306">
        <v>0.2</v>
      </c>
      <c r="BR19" s="307"/>
      <c r="BS19" s="306">
        <v>0.2</v>
      </c>
      <c r="BT19" s="312">
        <v>0.2</v>
      </c>
      <c r="BV19" s="299">
        <v>1.3</v>
      </c>
      <c r="BW19" s="303" t="s">
        <v>200</v>
      </c>
      <c r="BX19" s="242" t="s">
        <v>154</v>
      </c>
      <c r="BY19" s="306">
        <v>0.3</v>
      </c>
      <c r="BZ19" s="306">
        <v>0.3</v>
      </c>
      <c r="CA19" s="306">
        <v>0.3</v>
      </c>
      <c r="CB19" s="306">
        <v>0.3</v>
      </c>
      <c r="CC19" s="306">
        <v>0.3</v>
      </c>
      <c r="CD19" s="306">
        <v>0.3</v>
      </c>
      <c r="CE19" s="306">
        <v>0</v>
      </c>
      <c r="CF19" s="308">
        <v>0.2</v>
      </c>
      <c r="CG19" s="306">
        <v>0.3</v>
      </c>
      <c r="CH19" s="306">
        <v>0.3</v>
      </c>
      <c r="CI19" s="307">
        <v>0.3</v>
      </c>
      <c r="CJ19" s="306">
        <v>0.3</v>
      </c>
      <c r="CK19" s="306">
        <v>0</v>
      </c>
      <c r="CM19" s="299">
        <v>1.3</v>
      </c>
      <c r="CN19" s="303" t="s">
        <v>200</v>
      </c>
      <c r="CO19" s="242" t="s">
        <v>154</v>
      </c>
      <c r="CP19" s="306">
        <v>0.2</v>
      </c>
      <c r="CQ19" s="306">
        <v>0.2</v>
      </c>
      <c r="CR19" s="306">
        <v>0.2</v>
      </c>
      <c r="CS19" s="306">
        <v>0.2</v>
      </c>
      <c r="CT19" s="306">
        <v>0.2</v>
      </c>
      <c r="CU19" s="306">
        <v>0.2</v>
      </c>
      <c r="CV19" s="306">
        <v>0</v>
      </c>
      <c r="CW19" s="313">
        <v>0.2</v>
      </c>
      <c r="CX19" s="306">
        <v>0.2</v>
      </c>
      <c r="CY19" s="306">
        <v>0.2</v>
      </c>
      <c r="CZ19" s="307">
        <v>0.2</v>
      </c>
      <c r="DA19" s="306">
        <v>0.2</v>
      </c>
      <c r="DB19" s="306">
        <v>0</v>
      </c>
      <c r="DC19" s="422"/>
    </row>
    <row r="20" spans="1:108" s="239" customFormat="1" x14ac:dyDescent="0.15">
      <c r="A20"/>
      <c r="B20" s="182">
        <v>2</v>
      </c>
      <c r="C20" s="151" t="s">
        <v>155</v>
      </c>
      <c r="D20" s="188"/>
      <c r="E20" s="154"/>
      <c r="F20" s="155"/>
      <c r="G20"/>
      <c r="H20" s="476"/>
      <c r="I20" s="477"/>
      <c r="J20" s="440"/>
      <c r="K20" s="1">
        <f t="shared" si="21"/>
        <v>0</v>
      </c>
      <c r="L20" s="1">
        <f t="shared" si="19"/>
        <v>0</v>
      </c>
      <c r="M20" s="1">
        <f t="shared" si="19"/>
        <v>0</v>
      </c>
      <c r="N20" s="1">
        <f t="shared" si="19"/>
        <v>0</v>
      </c>
      <c r="O20" s="1">
        <f t="shared" si="19"/>
        <v>0</v>
      </c>
      <c r="P20" s="1">
        <f t="shared" si="19"/>
        <v>0</v>
      </c>
      <c r="Q20" s="1">
        <f t="shared" si="19"/>
        <v>0</v>
      </c>
      <c r="R20" s="1">
        <f t="shared" si="19"/>
        <v>0</v>
      </c>
      <c r="S20" s="1">
        <f t="shared" si="19"/>
        <v>0</v>
      </c>
      <c r="T20" s="1">
        <f t="shared" si="19"/>
        <v>0</v>
      </c>
      <c r="U20" s="1">
        <f t="shared" si="19"/>
        <v>0</v>
      </c>
      <c r="V20" s="1">
        <f t="shared" si="19"/>
        <v>0</v>
      </c>
      <c r="W20" s="1">
        <f t="shared" si="19"/>
        <v>0</v>
      </c>
      <c r="X20" s="440"/>
      <c r="Y20" s="512" t="s">
        <v>678</v>
      </c>
      <c r="Z20" s="512" t="s">
        <v>678</v>
      </c>
      <c r="AA20" s="512" t="s">
        <v>678</v>
      </c>
      <c r="AB20" s="512" t="s">
        <v>678</v>
      </c>
      <c r="AC20" s="512" t="s">
        <v>678</v>
      </c>
      <c r="AD20" s="512" t="s">
        <v>678</v>
      </c>
      <c r="AE20" s="512" t="s">
        <v>678</v>
      </c>
      <c r="AF20" s="512" t="s">
        <v>678</v>
      </c>
      <c r="AG20" s="512" t="s">
        <v>678</v>
      </c>
      <c r="AH20" s="512" t="s">
        <v>678</v>
      </c>
      <c r="AI20" s="512" t="s">
        <v>678</v>
      </c>
      <c r="AJ20" s="512" t="s">
        <v>678</v>
      </c>
      <c r="AK20" s="512" t="s">
        <v>678</v>
      </c>
      <c r="AL20"/>
      <c r="AM20"/>
      <c r="AN20" s="290">
        <f t="shared" si="4"/>
        <v>2</v>
      </c>
      <c r="AO20" s="290" t="str">
        <f t="shared" si="5"/>
        <v xml:space="preserve"> Q1</v>
      </c>
      <c r="AP20" s="291" t="str">
        <f t="shared" si="6"/>
        <v>温熱環境</v>
      </c>
      <c r="AQ20" s="292">
        <f t="shared" si="7"/>
        <v>0.35</v>
      </c>
      <c r="AR20" s="292">
        <f t="shared" si="8"/>
        <v>0.35</v>
      </c>
      <c r="AS20" s="292">
        <f t="shared" si="9"/>
        <v>0.35</v>
      </c>
      <c r="AT20" s="292">
        <f t="shared" si="10"/>
        <v>0.35</v>
      </c>
      <c r="AU20" s="292">
        <f t="shared" si="11"/>
        <v>0.35</v>
      </c>
      <c r="AV20" s="292">
        <f t="shared" si="12"/>
        <v>0.35</v>
      </c>
      <c r="AW20" s="292">
        <f t="shared" si="13"/>
        <v>0.35</v>
      </c>
      <c r="AX20" s="314">
        <f t="shared" si="14"/>
        <v>0.44</v>
      </c>
      <c r="AY20" s="292">
        <f t="shared" si="20"/>
        <v>0.35</v>
      </c>
      <c r="AZ20" s="292">
        <f t="shared" si="15"/>
        <v>0.35</v>
      </c>
      <c r="BA20" s="294">
        <f t="shared" si="16"/>
        <v>0</v>
      </c>
      <c r="BB20" s="292">
        <f t="shared" si="17"/>
        <v>0</v>
      </c>
      <c r="BC20" s="292">
        <f t="shared" si="18"/>
        <v>0</v>
      </c>
      <c r="BD20"/>
      <c r="BE20" s="290">
        <v>2</v>
      </c>
      <c r="BF20" s="295" t="s">
        <v>199</v>
      </c>
      <c r="BG20" s="315" t="s">
        <v>195</v>
      </c>
      <c r="BH20" s="292">
        <v>0.35</v>
      </c>
      <c r="BI20" s="292">
        <v>0.35</v>
      </c>
      <c r="BJ20" s="292">
        <v>0.35</v>
      </c>
      <c r="BK20" s="292">
        <v>0.35</v>
      </c>
      <c r="BL20" s="292">
        <v>0.35</v>
      </c>
      <c r="BM20" s="292">
        <v>0.35</v>
      </c>
      <c r="BN20" s="292">
        <v>0.35</v>
      </c>
      <c r="BO20" s="292">
        <v>0.44</v>
      </c>
      <c r="BP20" s="292">
        <v>0.35</v>
      </c>
      <c r="BQ20" s="296">
        <v>0.35</v>
      </c>
      <c r="BR20" s="297"/>
      <c r="BS20" s="296"/>
      <c r="BT20" s="296"/>
      <c r="BU20"/>
      <c r="BV20" s="290">
        <v>2</v>
      </c>
      <c r="BW20" s="295" t="s">
        <v>199</v>
      </c>
      <c r="BX20" s="315" t="s">
        <v>195</v>
      </c>
      <c r="BY20" s="296">
        <v>0.35</v>
      </c>
      <c r="BZ20" s="296">
        <v>0.35</v>
      </c>
      <c r="CA20" s="296">
        <v>0.35</v>
      </c>
      <c r="CB20" s="296">
        <v>0.35</v>
      </c>
      <c r="CC20" s="296">
        <v>0.35</v>
      </c>
      <c r="CD20" s="296">
        <v>0.35</v>
      </c>
      <c r="CE20" s="296">
        <v>0.35</v>
      </c>
      <c r="CF20" s="316">
        <v>0.44</v>
      </c>
      <c r="CG20" s="296">
        <v>0.35</v>
      </c>
      <c r="CH20" s="296">
        <v>0.35</v>
      </c>
      <c r="CI20" s="297"/>
      <c r="CJ20" s="296"/>
      <c r="CK20" s="296"/>
      <c r="CL20"/>
      <c r="CM20" s="290">
        <v>2</v>
      </c>
      <c r="CN20" s="295" t="s">
        <v>199</v>
      </c>
      <c r="CO20" s="315" t="s">
        <v>195</v>
      </c>
      <c r="CP20" s="296">
        <v>0.35</v>
      </c>
      <c r="CQ20" s="296">
        <v>0.35</v>
      </c>
      <c r="CR20" s="296">
        <v>0.35</v>
      </c>
      <c r="CS20" s="296">
        <v>0.35</v>
      </c>
      <c r="CT20" s="296">
        <v>0.35</v>
      </c>
      <c r="CU20" s="296">
        <v>0.35</v>
      </c>
      <c r="CV20" s="296">
        <v>0.35</v>
      </c>
      <c r="CW20" s="316">
        <v>0.44</v>
      </c>
      <c r="CX20" s="296">
        <v>0.35</v>
      </c>
      <c r="CY20" s="296">
        <v>0.35</v>
      </c>
      <c r="CZ20" s="297"/>
      <c r="DA20" s="296"/>
      <c r="DB20" s="296"/>
      <c r="DC20" s="421"/>
      <c r="DD20"/>
    </row>
    <row r="21" spans="1:108" ht="14.25" thickBot="1" x14ac:dyDescent="0.2">
      <c r="B21" s="135"/>
      <c r="C21" s="136">
        <v>2.1</v>
      </c>
      <c r="D21" s="153" t="s">
        <v>156</v>
      </c>
      <c r="E21" s="154"/>
      <c r="F21" s="155"/>
      <c r="H21" s="471"/>
      <c r="I21" s="472"/>
      <c r="K21" s="1">
        <f t="shared" si="21"/>
        <v>0</v>
      </c>
      <c r="L21" s="1">
        <f t="shared" si="19"/>
        <v>0</v>
      </c>
      <c r="M21" s="1">
        <f t="shared" si="19"/>
        <v>0</v>
      </c>
      <c r="N21" s="1">
        <f t="shared" si="19"/>
        <v>0</v>
      </c>
      <c r="O21" s="1">
        <f t="shared" si="19"/>
        <v>0</v>
      </c>
      <c r="P21" s="1">
        <f t="shared" si="19"/>
        <v>0</v>
      </c>
      <c r="Q21" s="1">
        <f t="shared" si="19"/>
        <v>0</v>
      </c>
      <c r="R21" s="1">
        <f t="shared" si="19"/>
        <v>0</v>
      </c>
      <c r="S21" s="1">
        <f t="shared" si="19"/>
        <v>0</v>
      </c>
      <c r="T21" s="1">
        <f t="shared" si="19"/>
        <v>0</v>
      </c>
      <c r="U21" s="1">
        <f t="shared" si="19"/>
        <v>0</v>
      </c>
      <c r="V21" s="1">
        <f t="shared" si="19"/>
        <v>0</v>
      </c>
      <c r="W21" s="1">
        <f t="shared" si="19"/>
        <v>0</v>
      </c>
      <c r="Y21" s="508" t="s">
        <v>678</v>
      </c>
      <c r="Z21" s="508" t="s">
        <v>678</v>
      </c>
      <c r="AA21" s="508" t="s">
        <v>678</v>
      </c>
      <c r="AB21" s="508" t="s">
        <v>678</v>
      </c>
      <c r="AC21" s="508" t="s">
        <v>678</v>
      </c>
      <c r="AD21" s="508" t="s">
        <v>678</v>
      </c>
      <c r="AE21" s="508" t="s">
        <v>678</v>
      </c>
      <c r="AF21" s="508" t="s">
        <v>678</v>
      </c>
      <c r="AG21" s="508" t="s">
        <v>678</v>
      </c>
      <c r="AH21" s="508" t="s">
        <v>678</v>
      </c>
      <c r="AI21" s="508" t="s">
        <v>678</v>
      </c>
      <c r="AJ21" s="508" t="s">
        <v>678</v>
      </c>
      <c r="AK21" s="508" t="s">
        <v>678</v>
      </c>
      <c r="AN21" s="299">
        <f t="shared" si="4"/>
        <v>2.1</v>
      </c>
      <c r="AO21" s="299" t="str">
        <f t="shared" si="5"/>
        <v xml:space="preserve"> Q1 2</v>
      </c>
      <c r="AP21" s="300" t="str">
        <f t="shared" si="6"/>
        <v>室温制御</v>
      </c>
      <c r="AQ21" s="301">
        <f t="shared" si="7"/>
        <v>0.5</v>
      </c>
      <c r="AR21" s="301">
        <f t="shared" si="8"/>
        <v>0.5</v>
      </c>
      <c r="AS21" s="301">
        <f t="shared" si="9"/>
        <v>0.5</v>
      </c>
      <c r="AT21" s="301">
        <f t="shared" si="10"/>
        <v>0.5</v>
      </c>
      <c r="AU21" s="301">
        <f t="shared" si="11"/>
        <v>0.5</v>
      </c>
      <c r="AV21" s="301">
        <f t="shared" si="12"/>
        <v>0.5</v>
      </c>
      <c r="AW21" s="301">
        <f t="shared" si="13"/>
        <v>0.5</v>
      </c>
      <c r="AX21" s="317">
        <f t="shared" si="14"/>
        <v>0.5</v>
      </c>
      <c r="AY21" s="301">
        <f t="shared" si="20"/>
        <v>0.5</v>
      </c>
      <c r="AZ21" s="301">
        <f t="shared" si="15"/>
        <v>0.5</v>
      </c>
      <c r="BA21" s="302">
        <f t="shared" si="16"/>
        <v>1</v>
      </c>
      <c r="BB21" s="301">
        <f t="shared" si="17"/>
        <v>1</v>
      </c>
      <c r="BC21" s="301">
        <f t="shared" si="18"/>
        <v>1</v>
      </c>
      <c r="BE21" s="299">
        <v>2.1</v>
      </c>
      <c r="BF21" s="303" t="s">
        <v>207</v>
      </c>
      <c r="BG21" s="300" t="s">
        <v>156</v>
      </c>
      <c r="BH21" s="301">
        <v>0.5</v>
      </c>
      <c r="BI21" s="301">
        <v>0.5</v>
      </c>
      <c r="BJ21" s="301">
        <v>0.5</v>
      </c>
      <c r="BK21" s="301">
        <v>0.5</v>
      </c>
      <c r="BL21" s="301">
        <v>0.5</v>
      </c>
      <c r="BM21" s="301">
        <v>0.5</v>
      </c>
      <c r="BN21" s="301">
        <v>0.5</v>
      </c>
      <c r="BO21" s="301">
        <v>0.5</v>
      </c>
      <c r="BP21" s="301">
        <v>0.5</v>
      </c>
      <c r="BQ21" s="306">
        <v>0.5</v>
      </c>
      <c r="BR21" s="307">
        <v>1</v>
      </c>
      <c r="BS21" s="306">
        <v>1</v>
      </c>
      <c r="BT21" s="306">
        <v>1</v>
      </c>
      <c r="BV21" s="299">
        <v>2.1</v>
      </c>
      <c r="BW21" s="303" t="s">
        <v>207</v>
      </c>
      <c r="BX21" s="300" t="s">
        <v>156</v>
      </c>
      <c r="BY21" s="306">
        <v>0.5</v>
      </c>
      <c r="BZ21" s="306">
        <v>0.5</v>
      </c>
      <c r="CA21" s="306">
        <v>0.5</v>
      </c>
      <c r="CB21" s="306">
        <v>0.5</v>
      </c>
      <c r="CC21" s="306">
        <v>0.5</v>
      </c>
      <c r="CD21" s="306">
        <v>0.5</v>
      </c>
      <c r="CE21" s="306">
        <v>0.5</v>
      </c>
      <c r="CF21" s="308">
        <v>0.5</v>
      </c>
      <c r="CG21" s="306">
        <v>0.5</v>
      </c>
      <c r="CH21" s="306">
        <v>0.5</v>
      </c>
      <c r="CI21" s="307">
        <v>0.5</v>
      </c>
      <c r="CJ21" s="306">
        <v>0.5</v>
      </c>
      <c r="CK21" s="306">
        <v>0.5</v>
      </c>
      <c r="CM21" s="299">
        <v>2.1</v>
      </c>
      <c r="CN21" s="303" t="s">
        <v>207</v>
      </c>
      <c r="CO21" s="300" t="s">
        <v>156</v>
      </c>
      <c r="CP21" s="306">
        <v>0.5</v>
      </c>
      <c r="CQ21" s="306">
        <v>0.5</v>
      </c>
      <c r="CR21" s="306">
        <v>0.5</v>
      </c>
      <c r="CS21" s="306">
        <v>0.5</v>
      </c>
      <c r="CT21" s="306">
        <v>0.5</v>
      </c>
      <c r="CU21" s="306">
        <v>0.5</v>
      </c>
      <c r="CV21" s="306">
        <v>0.5</v>
      </c>
      <c r="CW21" s="308">
        <v>0.5</v>
      </c>
      <c r="CX21" s="306">
        <v>0.5</v>
      </c>
      <c r="CY21" s="306">
        <v>0.5</v>
      </c>
      <c r="CZ21" s="307">
        <v>0.5</v>
      </c>
      <c r="DA21" s="306">
        <v>0.5</v>
      </c>
      <c r="DB21" s="306">
        <v>0.5</v>
      </c>
      <c r="DC21" s="422"/>
    </row>
    <row r="22" spans="1:108" x14ac:dyDescent="0.15">
      <c r="B22" s="135"/>
      <c r="C22" s="156"/>
      <c r="D22" s="141">
        <v>1</v>
      </c>
      <c r="E22" s="138" t="s">
        <v>186</v>
      </c>
      <c r="F22" s="157"/>
      <c r="H22" s="473">
        <f>IF(SUMPRODUCT($Y$7:$AH$7,K22:T22)=0,0,SUMPRODUCT($Y$7:$AH$7,Y22:AH22)/SUMPRODUCT($Y$7:$AH$7,K22:T22))</f>
        <v>4</v>
      </c>
      <c r="I22" s="473">
        <f>IF(SUMPRODUCT($AI$7:$AK$7,U22:W22)=0,0,SUMPRODUCT($AI$7:$AK$7,AI22:AK22)/SUMPRODUCT($AI$7:$AK$7,U22:W22))</f>
        <v>0</v>
      </c>
      <c r="K22" s="1">
        <f t="shared" si="21"/>
        <v>1</v>
      </c>
      <c r="L22" s="1">
        <f t="shared" si="19"/>
        <v>0</v>
      </c>
      <c r="M22" s="1">
        <f t="shared" si="19"/>
        <v>0</v>
      </c>
      <c r="N22" s="1">
        <f t="shared" si="19"/>
        <v>0</v>
      </c>
      <c r="O22" s="1">
        <f t="shared" si="19"/>
        <v>0</v>
      </c>
      <c r="P22" s="1">
        <f t="shared" si="19"/>
        <v>0</v>
      </c>
      <c r="Q22" s="1">
        <f t="shared" si="19"/>
        <v>1</v>
      </c>
      <c r="R22" s="1">
        <f t="shared" si="19"/>
        <v>0</v>
      </c>
      <c r="S22" s="1">
        <f t="shared" si="19"/>
        <v>0</v>
      </c>
      <c r="T22" s="1">
        <f t="shared" si="19"/>
        <v>0</v>
      </c>
      <c r="U22" s="1">
        <f t="shared" si="19"/>
        <v>0</v>
      </c>
      <c r="V22" s="1">
        <f t="shared" si="19"/>
        <v>0</v>
      </c>
      <c r="W22" s="1">
        <f t="shared" si="19"/>
        <v>0</v>
      </c>
      <c r="Y22" s="509">
        <v>4</v>
      </c>
      <c r="Z22" s="509"/>
      <c r="AA22" s="509"/>
      <c r="AB22" s="509"/>
      <c r="AC22" s="509"/>
      <c r="AD22" s="509"/>
      <c r="AE22" s="509">
        <v>6</v>
      </c>
      <c r="AF22" s="509"/>
      <c r="AG22" s="509"/>
      <c r="AH22" s="509"/>
      <c r="AI22" s="509"/>
      <c r="AJ22" s="509"/>
      <c r="AK22" s="509"/>
      <c r="AN22" s="299" t="str">
        <f t="shared" si="4"/>
        <v>2.1.1</v>
      </c>
      <c r="AO22" s="299" t="str">
        <f t="shared" si="5"/>
        <v xml:space="preserve"> Q1 2.1</v>
      </c>
      <c r="AP22" s="300" t="str">
        <f t="shared" si="6"/>
        <v>室温設定</v>
      </c>
      <c r="AQ22" s="301">
        <f t="shared" si="7"/>
        <v>0.3</v>
      </c>
      <c r="AR22" s="301">
        <f t="shared" si="8"/>
        <v>0.3</v>
      </c>
      <c r="AS22" s="301">
        <f t="shared" si="9"/>
        <v>0.3</v>
      </c>
      <c r="AT22" s="301">
        <f t="shared" si="10"/>
        <v>0.3</v>
      </c>
      <c r="AU22" s="301">
        <f t="shared" si="11"/>
        <v>0.3</v>
      </c>
      <c r="AV22" s="301">
        <f t="shared" si="12"/>
        <v>0.3</v>
      </c>
      <c r="AW22" s="301">
        <f t="shared" si="13"/>
        <v>0.5</v>
      </c>
      <c r="AX22" s="317">
        <f t="shared" si="14"/>
        <v>0.3</v>
      </c>
      <c r="AY22" s="301">
        <f t="shared" si="20"/>
        <v>0.3</v>
      </c>
      <c r="AZ22" s="301">
        <f t="shared" si="15"/>
        <v>0.3</v>
      </c>
      <c r="BA22" s="302">
        <f t="shared" si="16"/>
        <v>0</v>
      </c>
      <c r="BB22" s="301">
        <f t="shared" si="17"/>
        <v>0</v>
      </c>
      <c r="BC22" s="301">
        <f t="shared" si="18"/>
        <v>0</v>
      </c>
      <c r="BE22" s="299" t="s">
        <v>65</v>
      </c>
      <c r="BF22" s="303" t="s">
        <v>126</v>
      </c>
      <c r="BG22" s="304" t="s">
        <v>127</v>
      </c>
      <c r="BH22" s="301">
        <v>0.3</v>
      </c>
      <c r="BI22" s="301">
        <v>0.3</v>
      </c>
      <c r="BJ22" s="301">
        <v>0.3</v>
      </c>
      <c r="BK22" s="301">
        <v>0.3</v>
      </c>
      <c r="BL22" s="301">
        <v>0.3</v>
      </c>
      <c r="BM22" s="301">
        <v>0.3</v>
      </c>
      <c r="BN22" s="301">
        <v>0.5</v>
      </c>
      <c r="BO22" s="317">
        <v>0.3</v>
      </c>
      <c r="BP22" s="301">
        <v>0.3</v>
      </c>
      <c r="BQ22" s="306">
        <v>0.3</v>
      </c>
      <c r="BR22" s="307"/>
      <c r="BS22" s="306"/>
      <c r="BT22" s="306"/>
      <c r="BV22" s="299" t="s">
        <v>65</v>
      </c>
      <c r="BW22" s="303" t="s">
        <v>126</v>
      </c>
      <c r="BX22" s="304" t="s">
        <v>187</v>
      </c>
      <c r="BY22" s="306">
        <v>0.3</v>
      </c>
      <c r="BZ22" s="306">
        <v>0.6</v>
      </c>
      <c r="CA22" s="306">
        <v>0.3</v>
      </c>
      <c r="CB22" s="306">
        <v>0.3</v>
      </c>
      <c r="CC22" s="306">
        <v>0.3</v>
      </c>
      <c r="CD22" s="306">
        <v>0.3</v>
      </c>
      <c r="CE22" s="306">
        <v>0.6</v>
      </c>
      <c r="CF22" s="308">
        <v>0.3</v>
      </c>
      <c r="CG22" s="306">
        <v>0.3</v>
      </c>
      <c r="CH22" s="306">
        <v>0.6</v>
      </c>
      <c r="CI22" s="307">
        <v>0.6</v>
      </c>
      <c r="CJ22" s="306">
        <v>0.6</v>
      </c>
      <c r="CK22" s="306">
        <v>0.6</v>
      </c>
      <c r="CM22" s="299" t="s">
        <v>65</v>
      </c>
      <c r="CN22" s="303" t="s">
        <v>126</v>
      </c>
      <c r="CO22" s="304" t="s">
        <v>187</v>
      </c>
      <c r="CP22" s="306">
        <v>0.3</v>
      </c>
      <c r="CQ22" s="306">
        <v>0.3</v>
      </c>
      <c r="CR22" s="306">
        <v>0.3</v>
      </c>
      <c r="CS22" s="306">
        <v>0.3</v>
      </c>
      <c r="CT22" s="306">
        <v>0.3</v>
      </c>
      <c r="CU22" s="306">
        <v>0.3</v>
      </c>
      <c r="CV22" s="306">
        <v>0.5</v>
      </c>
      <c r="CW22" s="308">
        <v>0.3</v>
      </c>
      <c r="CX22" s="306">
        <v>0.3</v>
      </c>
      <c r="CY22" s="306">
        <v>0.3</v>
      </c>
      <c r="CZ22" s="307">
        <v>0.4</v>
      </c>
      <c r="DA22" s="306">
        <v>0.4</v>
      </c>
      <c r="DB22" s="306">
        <v>0.5</v>
      </c>
      <c r="DC22" s="422"/>
    </row>
    <row r="23" spans="1:108" hidden="1" x14ac:dyDescent="0.15">
      <c r="B23" s="135"/>
      <c r="C23" s="156"/>
      <c r="D23" s="164">
        <v>2</v>
      </c>
      <c r="E23" s="165" t="s">
        <v>672</v>
      </c>
      <c r="F23" s="166"/>
      <c r="H23" s="474">
        <f t="shared" ref="H23:H57" si="24">IF(SUMPRODUCT(Y19:AH19,K23:T23)=0,0,SUMPRODUCT(Y19:AH19,Y23:AH23)/SUMPRODUCT(Y19:AH19,K23:T23))</f>
        <v>0</v>
      </c>
      <c r="I23" s="474">
        <f t="shared" ref="I23:I57" si="25">IF(SUMPRODUCT(AI19:AK19,U23:W23)=0,0,SUMPRODUCT(AI19:AK19,AI23:AK25)/SUMPRODUCT(AI19:AK19,U23:W23))</f>
        <v>0</v>
      </c>
      <c r="K23" s="1">
        <f t="shared" si="21"/>
        <v>0</v>
      </c>
      <c r="L23" s="1">
        <f t="shared" si="19"/>
        <v>0</v>
      </c>
      <c r="M23" s="1">
        <f t="shared" si="19"/>
        <v>0</v>
      </c>
      <c r="N23" s="1">
        <f t="shared" si="19"/>
        <v>0</v>
      </c>
      <c r="O23" s="1">
        <f t="shared" si="19"/>
        <v>0</v>
      </c>
      <c r="P23" s="1">
        <f t="shared" si="19"/>
        <v>0</v>
      </c>
      <c r="Q23" s="1">
        <f t="shared" si="19"/>
        <v>0</v>
      </c>
      <c r="R23" s="1">
        <f t="shared" si="19"/>
        <v>0</v>
      </c>
      <c r="S23" s="1">
        <f t="shared" si="19"/>
        <v>0</v>
      </c>
      <c r="T23" s="1">
        <f t="shared" si="19"/>
        <v>0</v>
      </c>
      <c r="U23" s="1">
        <f t="shared" si="19"/>
        <v>0</v>
      </c>
      <c r="V23" s="1">
        <f t="shared" si="19"/>
        <v>0</v>
      </c>
      <c r="W23" s="1">
        <f t="shared" si="19"/>
        <v>0</v>
      </c>
      <c r="Y23" s="510"/>
      <c r="Z23" s="510"/>
      <c r="AA23" s="510"/>
      <c r="AB23" s="510"/>
      <c r="AC23" s="510"/>
      <c r="AD23" s="510"/>
      <c r="AE23" s="510"/>
      <c r="AF23" s="510"/>
      <c r="AG23" s="510"/>
      <c r="AH23" s="510"/>
      <c r="AI23" s="510"/>
      <c r="AJ23" s="510"/>
      <c r="AK23" s="510"/>
      <c r="AN23" s="299" t="str">
        <f t="shared" si="4"/>
        <v>2.1.2</v>
      </c>
      <c r="AO23" s="299" t="str">
        <f t="shared" si="5"/>
        <v xml:space="preserve"> Q1 2.1</v>
      </c>
      <c r="AP23" s="300" t="str">
        <f t="shared" si="6"/>
        <v>負荷変動・追従制御性</v>
      </c>
      <c r="AQ23" s="318">
        <f t="shared" si="7"/>
        <v>0</v>
      </c>
      <c r="AR23" s="301">
        <f t="shared" si="8"/>
        <v>0.2</v>
      </c>
      <c r="AS23" s="301">
        <f t="shared" si="9"/>
        <v>0.2</v>
      </c>
      <c r="AT23" s="301">
        <f t="shared" si="10"/>
        <v>0.2</v>
      </c>
      <c r="AU23" s="301">
        <f t="shared" si="11"/>
        <v>0</v>
      </c>
      <c r="AV23" s="301">
        <f t="shared" si="12"/>
        <v>0</v>
      </c>
      <c r="AW23" s="301">
        <f t="shared" si="13"/>
        <v>0</v>
      </c>
      <c r="AX23" s="317">
        <f t="shared" si="14"/>
        <v>0.3</v>
      </c>
      <c r="AY23" s="318">
        <f t="shared" si="20"/>
        <v>0</v>
      </c>
      <c r="AZ23" s="301">
        <f t="shared" si="15"/>
        <v>0.2</v>
      </c>
      <c r="BA23" s="302">
        <f t="shared" si="16"/>
        <v>0</v>
      </c>
      <c r="BB23" s="301">
        <f t="shared" si="17"/>
        <v>0</v>
      </c>
      <c r="BC23" s="301">
        <f t="shared" si="18"/>
        <v>0</v>
      </c>
      <c r="BE23" s="299" t="s">
        <v>128</v>
      </c>
      <c r="BF23" s="303" t="s">
        <v>126</v>
      </c>
      <c r="BG23" s="304" t="s">
        <v>129</v>
      </c>
      <c r="BH23" s="311"/>
      <c r="BI23" s="311">
        <v>0.2</v>
      </c>
      <c r="BJ23" s="311">
        <v>0.2</v>
      </c>
      <c r="BK23" s="311">
        <v>0.2</v>
      </c>
      <c r="BL23" s="311"/>
      <c r="BM23" s="311"/>
      <c r="BN23" s="311"/>
      <c r="BO23" s="319">
        <v>0.3</v>
      </c>
      <c r="BP23" s="311"/>
      <c r="BQ23" s="306">
        <v>0.2</v>
      </c>
      <c r="BR23" s="307"/>
      <c r="BS23" s="306"/>
      <c r="BT23" s="306"/>
      <c r="BV23" s="299" t="s">
        <v>128</v>
      </c>
      <c r="BW23" s="303" t="s">
        <v>126</v>
      </c>
      <c r="BX23" s="304" t="s">
        <v>129</v>
      </c>
      <c r="BY23" s="320"/>
      <c r="BZ23" s="306"/>
      <c r="CA23" s="306"/>
      <c r="CB23" s="306"/>
      <c r="CC23" s="306"/>
      <c r="CD23" s="306"/>
      <c r="CE23" s="306"/>
      <c r="CF23" s="308"/>
      <c r="CG23" s="320"/>
      <c r="CH23" s="306"/>
      <c r="CI23" s="307"/>
      <c r="CJ23" s="306"/>
      <c r="CK23" s="306"/>
      <c r="CM23" s="299" t="s">
        <v>128</v>
      </c>
      <c r="CN23" s="303" t="s">
        <v>126</v>
      </c>
      <c r="CO23" s="304" t="s">
        <v>129</v>
      </c>
      <c r="CP23" s="320"/>
      <c r="CQ23" s="306">
        <v>0.2</v>
      </c>
      <c r="CR23" s="306">
        <v>0.2</v>
      </c>
      <c r="CS23" s="306">
        <v>0.2</v>
      </c>
      <c r="CT23" s="306"/>
      <c r="CU23" s="306"/>
      <c r="CV23" s="306"/>
      <c r="CW23" s="308">
        <v>0.3</v>
      </c>
      <c r="CX23" s="320"/>
      <c r="CY23" s="306">
        <v>0.2</v>
      </c>
      <c r="CZ23" s="307"/>
      <c r="DA23" s="306"/>
      <c r="DB23" s="306"/>
      <c r="DC23" s="422"/>
    </row>
    <row r="24" spans="1:108" x14ac:dyDescent="0.15">
      <c r="B24" s="135"/>
      <c r="C24" s="156"/>
      <c r="D24" s="141">
        <v>2</v>
      </c>
      <c r="E24" s="138" t="s">
        <v>157</v>
      </c>
      <c r="F24" s="157"/>
      <c r="H24" s="474">
        <f t="shared" ref="H24" si="26">IF(SUMPRODUCT($Y$7:$AH$7,K24:T24)=0,0,SUMPRODUCT($Y$7:$AH$7,Y24:AH24)/SUMPRODUCT($Y$7:$AH$7,K24:T24))</f>
        <v>4</v>
      </c>
      <c r="I24" s="474">
        <f t="shared" ref="I24" si="27">IF(SUMPRODUCT($AI$7:$AK$7,U24:W24)=0,0,SUMPRODUCT($AI$7:$AK$7,AI24:AK24)/SUMPRODUCT($AI$7:$AK$7,U24:W24))</f>
        <v>0</v>
      </c>
      <c r="K24" s="1">
        <f t="shared" si="21"/>
        <v>1</v>
      </c>
      <c r="L24" s="1">
        <f t="shared" si="19"/>
        <v>0</v>
      </c>
      <c r="M24" s="1">
        <f t="shared" si="19"/>
        <v>0</v>
      </c>
      <c r="N24" s="1">
        <f t="shared" si="19"/>
        <v>0</v>
      </c>
      <c r="O24" s="1">
        <f t="shared" si="19"/>
        <v>0</v>
      </c>
      <c r="P24" s="1">
        <f t="shared" si="19"/>
        <v>0</v>
      </c>
      <c r="Q24" s="1">
        <f t="shared" si="19"/>
        <v>0</v>
      </c>
      <c r="R24" s="1">
        <f t="shared" si="19"/>
        <v>0</v>
      </c>
      <c r="S24" s="1">
        <f t="shared" si="19"/>
        <v>0</v>
      </c>
      <c r="T24" s="1">
        <f t="shared" si="19"/>
        <v>0</v>
      </c>
      <c r="U24" s="1">
        <f t="shared" si="19"/>
        <v>0</v>
      </c>
      <c r="V24" s="1">
        <f t="shared" si="19"/>
        <v>0</v>
      </c>
      <c r="W24" s="1">
        <f t="shared" si="19"/>
        <v>0</v>
      </c>
      <c r="Y24" s="510">
        <v>4</v>
      </c>
      <c r="Z24" s="510"/>
      <c r="AA24" s="510"/>
      <c r="AB24" s="510"/>
      <c r="AC24" s="510"/>
      <c r="AD24" s="510"/>
      <c r="AE24" s="510"/>
      <c r="AF24" s="510"/>
      <c r="AG24" s="510"/>
      <c r="AH24" s="510"/>
      <c r="AI24" s="510"/>
      <c r="AJ24" s="510"/>
      <c r="AK24" s="510"/>
      <c r="AN24" s="299" t="str">
        <f t="shared" si="4"/>
        <v>2.1.3</v>
      </c>
      <c r="AO24" s="299" t="str">
        <f t="shared" si="5"/>
        <v xml:space="preserve"> Q1 2.1</v>
      </c>
      <c r="AP24" s="300" t="str">
        <f t="shared" si="6"/>
        <v>外皮性能</v>
      </c>
      <c r="AQ24" s="301">
        <f t="shared" si="7"/>
        <v>0.2</v>
      </c>
      <c r="AR24" s="301">
        <f t="shared" si="8"/>
        <v>0.2</v>
      </c>
      <c r="AS24" s="301">
        <f t="shared" si="9"/>
        <v>0.1</v>
      </c>
      <c r="AT24" s="301">
        <f t="shared" si="10"/>
        <v>0.1</v>
      </c>
      <c r="AU24" s="301">
        <f t="shared" si="11"/>
        <v>0.2</v>
      </c>
      <c r="AV24" s="301">
        <f t="shared" si="12"/>
        <v>0.2</v>
      </c>
      <c r="AW24" s="301">
        <f t="shared" si="13"/>
        <v>0.3</v>
      </c>
      <c r="AX24" s="317">
        <f t="shared" si="14"/>
        <v>0.1</v>
      </c>
      <c r="AY24" s="301">
        <f t="shared" si="20"/>
        <v>0.2</v>
      </c>
      <c r="AZ24" s="301">
        <f t="shared" si="15"/>
        <v>0.2</v>
      </c>
      <c r="BA24" s="302">
        <f t="shared" si="16"/>
        <v>0.5</v>
      </c>
      <c r="BB24" s="301">
        <f t="shared" si="17"/>
        <v>0.5</v>
      </c>
      <c r="BC24" s="301">
        <f t="shared" si="18"/>
        <v>0.6</v>
      </c>
      <c r="BE24" s="299" t="s">
        <v>130</v>
      </c>
      <c r="BF24" s="303" t="s">
        <v>126</v>
      </c>
      <c r="BG24" s="304" t="s">
        <v>131</v>
      </c>
      <c r="BH24" s="301">
        <v>0.2</v>
      </c>
      <c r="BI24" s="301">
        <v>0.2</v>
      </c>
      <c r="BJ24" s="301">
        <v>0.1</v>
      </c>
      <c r="BK24" s="301">
        <v>0.1</v>
      </c>
      <c r="BL24" s="301">
        <v>0.2</v>
      </c>
      <c r="BM24" s="301">
        <v>0.2</v>
      </c>
      <c r="BN24" s="301">
        <v>0.3</v>
      </c>
      <c r="BO24" s="317">
        <v>0.1</v>
      </c>
      <c r="BP24" s="301">
        <v>0.2</v>
      </c>
      <c r="BQ24" s="306">
        <v>0.2</v>
      </c>
      <c r="BR24" s="307">
        <v>0.5</v>
      </c>
      <c r="BS24" s="306">
        <v>0.5</v>
      </c>
      <c r="BT24" s="306">
        <v>0.6</v>
      </c>
      <c r="BV24" s="299" t="s">
        <v>130</v>
      </c>
      <c r="BW24" s="303" t="s">
        <v>126</v>
      </c>
      <c r="BX24" s="304" t="s">
        <v>131</v>
      </c>
      <c r="BY24" s="306">
        <v>0.2</v>
      </c>
      <c r="BZ24" s="306">
        <v>0.4</v>
      </c>
      <c r="CA24" s="306">
        <v>0.2</v>
      </c>
      <c r="CB24" s="306">
        <v>0.2</v>
      </c>
      <c r="CC24" s="306">
        <v>0.2</v>
      </c>
      <c r="CD24" s="306">
        <v>0.2</v>
      </c>
      <c r="CE24" s="306">
        <v>0.4</v>
      </c>
      <c r="CF24" s="308">
        <v>0.2</v>
      </c>
      <c r="CG24" s="306">
        <v>0.2</v>
      </c>
      <c r="CH24" s="306">
        <v>0.4</v>
      </c>
      <c r="CI24" s="307">
        <v>0.4</v>
      </c>
      <c r="CJ24" s="306">
        <v>0.4</v>
      </c>
      <c r="CK24" s="306">
        <v>0.4</v>
      </c>
      <c r="CM24" s="299" t="s">
        <v>130</v>
      </c>
      <c r="CN24" s="303" t="s">
        <v>126</v>
      </c>
      <c r="CO24" s="304" t="s">
        <v>131</v>
      </c>
      <c r="CP24" s="306">
        <v>0.2</v>
      </c>
      <c r="CQ24" s="306">
        <v>0.2</v>
      </c>
      <c r="CR24" s="306">
        <v>0.1</v>
      </c>
      <c r="CS24" s="306">
        <v>0.1</v>
      </c>
      <c r="CT24" s="306">
        <v>0.2</v>
      </c>
      <c r="CU24" s="306">
        <v>0.2</v>
      </c>
      <c r="CV24" s="306">
        <v>0.3</v>
      </c>
      <c r="CW24" s="308">
        <v>0.1</v>
      </c>
      <c r="CX24" s="306">
        <v>0.2</v>
      </c>
      <c r="CY24" s="306">
        <v>0.2</v>
      </c>
      <c r="CZ24" s="307">
        <v>0.3</v>
      </c>
      <c r="DA24" s="306">
        <v>0.3</v>
      </c>
      <c r="DB24" s="306">
        <v>0.3</v>
      </c>
      <c r="DC24" s="422"/>
    </row>
    <row r="25" spans="1:108" x14ac:dyDescent="0.15">
      <c r="B25" s="135"/>
      <c r="C25" s="156"/>
      <c r="D25" s="141">
        <v>3</v>
      </c>
      <c r="E25" s="138" t="s">
        <v>158</v>
      </c>
      <c r="F25" s="157"/>
      <c r="H25" s="474">
        <f t="shared" ref="H25" si="28">IF(SUMPRODUCT($Y$7:$AH$7,K25:T25)=0,0,SUMPRODUCT($Y$7:$AH$7,Y25:AH25)/SUMPRODUCT($Y$7:$AH$7,K25:T25))</f>
        <v>4</v>
      </c>
      <c r="I25" s="474">
        <f t="shared" ref="I25" si="29">IF(SUMPRODUCT($AI$7:$AK$7,U25:W25)=0,0,SUMPRODUCT($AI$7:$AK$7,AI25:AK25)/SUMPRODUCT($AI$7:$AK$7,U25:W25))</f>
        <v>0</v>
      </c>
      <c r="K25" s="1">
        <f t="shared" si="21"/>
        <v>1</v>
      </c>
      <c r="L25" s="1">
        <f t="shared" si="19"/>
        <v>0</v>
      </c>
      <c r="M25" s="1">
        <f t="shared" si="19"/>
        <v>0</v>
      </c>
      <c r="N25" s="1">
        <f t="shared" si="19"/>
        <v>0</v>
      </c>
      <c r="O25" s="1">
        <f t="shared" si="19"/>
        <v>0</v>
      </c>
      <c r="P25" s="1">
        <f t="shared" si="19"/>
        <v>0</v>
      </c>
      <c r="Q25" s="1">
        <f t="shared" si="19"/>
        <v>0</v>
      </c>
      <c r="R25" s="1">
        <f t="shared" si="19"/>
        <v>0</v>
      </c>
      <c r="S25" s="1">
        <f t="shared" si="19"/>
        <v>0</v>
      </c>
      <c r="T25" s="1">
        <f t="shared" si="19"/>
        <v>0</v>
      </c>
      <c r="U25" s="1">
        <f t="shared" si="19"/>
        <v>0</v>
      </c>
      <c r="V25" s="1">
        <f t="shared" si="19"/>
        <v>0</v>
      </c>
      <c r="W25" s="1">
        <f t="shared" si="19"/>
        <v>0</v>
      </c>
      <c r="Y25" s="510">
        <v>4</v>
      </c>
      <c r="Z25" s="510"/>
      <c r="AA25" s="510"/>
      <c r="AB25" s="510"/>
      <c r="AC25" s="510"/>
      <c r="AD25" s="510"/>
      <c r="AE25" s="510"/>
      <c r="AF25" s="510"/>
      <c r="AG25" s="510"/>
      <c r="AH25" s="510"/>
      <c r="AI25" s="510"/>
      <c r="AJ25" s="510"/>
      <c r="AK25" s="510"/>
      <c r="AN25" s="299" t="str">
        <f t="shared" si="4"/>
        <v>2.1.4</v>
      </c>
      <c r="AO25" s="299" t="str">
        <f t="shared" si="5"/>
        <v xml:space="preserve"> Q1 2.1</v>
      </c>
      <c r="AP25" s="300" t="str">
        <f t="shared" si="6"/>
        <v>ゾーン別制御性</v>
      </c>
      <c r="AQ25" s="301">
        <f t="shared" si="7"/>
        <v>0.3</v>
      </c>
      <c r="AR25" s="301">
        <f t="shared" si="8"/>
        <v>0</v>
      </c>
      <c r="AS25" s="301">
        <f t="shared" si="9"/>
        <v>0.2</v>
      </c>
      <c r="AT25" s="301">
        <f t="shared" si="10"/>
        <v>0.2</v>
      </c>
      <c r="AU25" s="301">
        <f t="shared" si="11"/>
        <v>0.3</v>
      </c>
      <c r="AV25" s="301">
        <f t="shared" si="12"/>
        <v>0.3</v>
      </c>
      <c r="AW25" s="301">
        <f t="shared" si="13"/>
        <v>0</v>
      </c>
      <c r="AX25" s="317">
        <f t="shared" si="14"/>
        <v>0.2</v>
      </c>
      <c r="AY25" s="301">
        <f t="shared" si="20"/>
        <v>0.3</v>
      </c>
      <c r="AZ25" s="301">
        <f t="shared" si="15"/>
        <v>0</v>
      </c>
      <c r="BA25" s="302">
        <f t="shared" si="16"/>
        <v>0</v>
      </c>
      <c r="BB25" s="301">
        <f t="shared" si="17"/>
        <v>0</v>
      </c>
      <c r="BC25" s="301">
        <f t="shared" si="18"/>
        <v>0</v>
      </c>
      <c r="BE25" s="299" t="s">
        <v>563</v>
      </c>
      <c r="BF25" s="303" t="s">
        <v>126</v>
      </c>
      <c r="BG25" s="304" t="s">
        <v>564</v>
      </c>
      <c r="BH25" s="301">
        <v>0.3</v>
      </c>
      <c r="BI25" s="301"/>
      <c r="BJ25" s="301">
        <v>0.2</v>
      </c>
      <c r="BK25" s="301">
        <v>0.2</v>
      </c>
      <c r="BL25" s="301">
        <v>0.3</v>
      </c>
      <c r="BM25" s="301">
        <v>0.3</v>
      </c>
      <c r="BN25" s="301"/>
      <c r="BO25" s="317">
        <v>0.2</v>
      </c>
      <c r="BP25" s="301">
        <v>0.3</v>
      </c>
      <c r="BQ25" s="306">
        <v>0</v>
      </c>
      <c r="BR25" s="307"/>
      <c r="BS25" s="306"/>
      <c r="BT25" s="306"/>
      <c r="BV25" s="299" t="s">
        <v>563</v>
      </c>
      <c r="BW25" s="303" t="s">
        <v>126</v>
      </c>
      <c r="BX25" s="304" t="s">
        <v>564</v>
      </c>
      <c r="BY25" s="306">
        <v>0.5</v>
      </c>
      <c r="BZ25" s="306"/>
      <c r="CA25" s="306">
        <v>0.5</v>
      </c>
      <c r="CB25" s="306">
        <v>0.5</v>
      </c>
      <c r="CC25" s="306">
        <v>0.5</v>
      </c>
      <c r="CD25" s="306">
        <v>0.5</v>
      </c>
      <c r="CE25" s="306"/>
      <c r="CF25" s="308">
        <v>0.5</v>
      </c>
      <c r="CG25" s="306">
        <v>0.5</v>
      </c>
      <c r="CH25" s="306"/>
      <c r="CI25" s="307"/>
      <c r="CJ25" s="306"/>
      <c r="CK25" s="306"/>
      <c r="CM25" s="299" t="s">
        <v>563</v>
      </c>
      <c r="CN25" s="303" t="s">
        <v>126</v>
      </c>
      <c r="CO25" s="304" t="s">
        <v>564</v>
      </c>
      <c r="CP25" s="306">
        <v>0.3</v>
      </c>
      <c r="CQ25" s="306"/>
      <c r="CR25" s="306">
        <v>0.2</v>
      </c>
      <c r="CS25" s="306">
        <v>0.2</v>
      </c>
      <c r="CT25" s="306">
        <v>0.3</v>
      </c>
      <c r="CU25" s="306">
        <v>0.3</v>
      </c>
      <c r="CV25" s="306"/>
      <c r="CW25" s="308">
        <v>0.2</v>
      </c>
      <c r="CX25" s="306">
        <v>0.3</v>
      </c>
      <c r="CY25" s="306"/>
      <c r="CZ25" s="307"/>
      <c r="DA25" s="306"/>
      <c r="DB25" s="306"/>
      <c r="DC25" s="422"/>
    </row>
    <row r="26" spans="1:108" hidden="1" x14ac:dyDescent="0.15">
      <c r="B26" s="135"/>
      <c r="C26" s="156"/>
      <c r="D26" s="164">
        <v>5</v>
      </c>
      <c r="E26" s="165" t="s">
        <v>408</v>
      </c>
      <c r="F26" s="166"/>
      <c r="H26" s="474">
        <f t="shared" si="24"/>
        <v>0</v>
      </c>
      <c r="I26" s="474">
        <f t="shared" si="25"/>
        <v>0</v>
      </c>
      <c r="K26" s="1">
        <f t="shared" si="21"/>
        <v>0</v>
      </c>
      <c r="L26" s="1">
        <f t="shared" ref="L26:L89" si="30">IF(OR(Z26=0,Z26="-"),0,1)</f>
        <v>0</v>
      </c>
      <c r="M26" s="1">
        <f t="shared" ref="M26:M89" si="31">IF(OR(AA26=0,AA26="-"),0,1)</f>
        <v>0</v>
      </c>
      <c r="N26" s="1">
        <f t="shared" ref="N26:N89" si="32">IF(OR(AB26=0,AB26="-"),0,1)</f>
        <v>0</v>
      </c>
      <c r="O26" s="1">
        <f t="shared" ref="O26:O89" si="33">IF(OR(AC26=0,AC26="-"),0,1)</f>
        <v>0</v>
      </c>
      <c r="P26" s="1">
        <f t="shared" ref="P26:P89" si="34">IF(OR(AD26=0,AD26="-"),0,1)</f>
        <v>0</v>
      </c>
      <c r="Q26" s="1">
        <f t="shared" ref="Q26:Q89" si="35">IF(OR(AE26=0,AE26="-"),0,1)</f>
        <v>0</v>
      </c>
      <c r="R26" s="1">
        <f t="shared" ref="R26:R89" si="36">IF(OR(AF26=0,AF26="-"),0,1)</f>
        <v>0</v>
      </c>
      <c r="S26" s="1">
        <f t="shared" ref="S26:S89" si="37">IF(OR(AG26=0,AG26="-"),0,1)</f>
        <v>0</v>
      </c>
      <c r="T26" s="1">
        <f t="shared" ref="T26:T89" si="38">IF(OR(AH26=0,AH26="-"),0,1)</f>
        <v>0</v>
      </c>
      <c r="U26" s="1">
        <f t="shared" ref="U26:U89" si="39">IF(OR(AI26=0,AI26="-"),0,1)</f>
        <v>0</v>
      </c>
      <c r="V26" s="1">
        <f t="shared" ref="V26:V89" si="40">IF(OR(AJ26=0,AJ26="-"),0,1)</f>
        <v>0</v>
      </c>
      <c r="W26" s="1">
        <f t="shared" ref="W26:W89" si="41">IF(OR(AK26=0,AK26="-"),0,1)</f>
        <v>0</v>
      </c>
      <c r="Y26" s="510"/>
      <c r="Z26" s="510"/>
      <c r="AA26" s="510"/>
      <c r="AB26" s="510"/>
      <c r="AC26" s="510"/>
      <c r="AD26" s="510"/>
      <c r="AE26" s="510"/>
      <c r="AF26" s="510"/>
      <c r="AG26" s="510"/>
      <c r="AH26" s="510"/>
      <c r="AI26" s="510"/>
      <c r="AJ26" s="510"/>
      <c r="AK26" s="510"/>
      <c r="AN26" s="299" t="str">
        <f t="shared" si="4"/>
        <v>2.1.5</v>
      </c>
      <c r="AO26" s="299" t="str">
        <f t="shared" si="5"/>
        <v xml:space="preserve"> Q1 2.1</v>
      </c>
      <c r="AP26" s="300" t="str">
        <f t="shared" si="6"/>
        <v>温度・湿度制御</v>
      </c>
      <c r="AQ26" s="301">
        <f t="shared" si="7"/>
        <v>0.1</v>
      </c>
      <c r="AR26" s="301">
        <f t="shared" si="8"/>
        <v>0.1</v>
      </c>
      <c r="AS26" s="301">
        <f t="shared" si="9"/>
        <v>0.1</v>
      </c>
      <c r="AT26" s="301">
        <f t="shared" si="10"/>
        <v>0.1</v>
      </c>
      <c r="AU26" s="301">
        <f t="shared" si="11"/>
        <v>0.1</v>
      </c>
      <c r="AV26" s="301">
        <f t="shared" si="12"/>
        <v>0.1</v>
      </c>
      <c r="AW26" s="301">
        <f t="shared" si="13"/>
        <v>0.2</v>
      </c>
      <c r="AX26" s="317">
        <f t="shared" si="14"/>
        <v>0.1</v>
      </c>
      <c r="AY26" s="301">
        <f t="shared" si="20"/>
        <v>0.1</v>
      </c>
      <c r="AZ26" s="301">
        <f t="shared" si="15"/>
        <v>0.1</v>
      </c>
      <c r="BA26" s="302">
        <f t="shared" si="16"/>
        <v>0.3</v>
      </c>
      <c r="BB26" s="301">
        <f t="shared" si="17"/>
        <v>0.3</v>
      </c>
      <c r="BC26" s="301">
        <f t="shared" si="18"/>
        <v>0</v>
      </c>
      <c r="BE26" s="299" t="s">
        <v>565</v>
      </c>
      <c r="BF26" s="303" t="s">
        <v>126</v>
      </c>
      <c r="BG26" s="304" t="s">
        <v>566</v>
      </c>
      <c r="BH26" s="311">
        <v>0.1</v>
      </c>
      <c r="BI26" s="311">
        <v>0.1</v>
      </c>
      <c r="BJ26" s="311">
        <v>0.1</v>
      </c>
      <c r="BK26" s="311">
        <v>0.1</v>
      </c>
      <c r="BL26" s="311">
        <v>0.1</v>
      </c>
      <c r="BM26" s="311">
        <v>0.1</v>
      </c>
      <c r="BN26" s="311">
        <v>0.2</v>
      </c>
      <c r="BO26" s="319">
        <v>0.1</v>
      </c>
      <c r="BP26" s="311">
        <v>0.1</v>
      </c>
      <c r="BQ26" s="306">
        <v>0.1</v>
      </c>
      <c r="BR26" s="307">
        <v>0.3</v>
      </c>
      <c r="BS26" s="306">
        <v>0.3</v>
      </c>
      <c r="BT26" s="306"/>
      <c r="BV26" s="299" t="s">
        <v>565</v>
      </c>
      <c r="BW26" s="303" t="s">
        <v>126</v>
      </c>
      <c r="BX26" s="304" t="s">
        <v>566</v>
      </c>
      <c r="BY26" s="306"/>
      <c r="BZ26" s="306"/>
      <c r="CA26" s="306"/>
      <c r="CB26" s="306"/>
      <c r="CC26" s="306"/>
      <c r="CD26" s="306"/>
      <c r="CE26" s="306"/>
      <c r="CF26" s="308"/>
      <c r="CG26" s="306"/>
      <c r="CH26" s="306"/>
      <c r="CI26" s="307"/>
      <c r="CJ26" s="306"/>
      <c r="CK26" s="306"/>
      <c r="CM26" s="299" t="s">
        <v>565</v>
      </c>
      <c r="CN26" s="303" t="s">
        <v>126</v>
      </c>
      <c r="CO26" s="304" t="s">
        <v>566</v>
      </c>
      <c r="CP26" s="306">
        <v>0.1</v>
      </c>
      <c r="CQ26" s="306">
        <v>0.1</v>
      </c>
      <c r="CR26" s="306">
        <v>0.1</v>
      </c>
      <c r="CS26" s="306">
        <v>0.1</v>
      </c>
      <c r="CT26" s="306">
        <v>0.1</v>
      </c>
      <c r="CU26" s="306">
        <v>0.1</v>
      </c>
      <c r="CV26" s="306">
        <v>0.2</v>
      </c>
      <c r="CW26" s="308">
        <v>0.1</v>
      </c>
      <c r="CX26" s="306">
        <v>0.1</v>
      </c>
      <c r="CY26" s="306">
        <v>0.1</v>
      </c>
      <c r="CZ26" s="307">
        <v>0.2</v>
      </c>
      <c r="DA26" s="306">
        <v>0.2</v>
      </c>
      <c r="DB26" s="306"/>
      <c r="DC26" s="422"/>
    </row>
    <row r="27" spans="1:108" hidden="1" x14ac:dyDescent="0.15">
      <c r="B27" s="135"/>
      <c r="C27" s="156"/>
      <c r="D27" s="164">
        <v>6</v>
      </c>
      <c r="E27" s="165" t="s">
        <v>159</v>
      </c>
      <c r="F27" s="166"/>
      <c r="H27" s="474">
        <f t="shared" si="24"/>
        <v>0</v>
      </c>
      <c r="I27" s="474">
        <f t="shared" si="25"/>
        <v>0</v>
      </c>
      <c r="K27" s="1">
        <f t="shared" si="21"/>
        <v>0</v>
      </c>
      <c r="L27" s="1">
        <f t="shared" si="30"/>
        <v>0</v>
      </c>
      <c r="M27" s="1">
        <f t="shared" si="31"/>
        <v>0</v>
      </c>
      <c r="N27" s="1">
        <f t="shared" si="32"/>
        <v>0</v>
      </c>
      <c r="O27" s="1">
        <f t="shared" si="33"/>
        <v>0</v>
      </c>
      <c r="P27" s="1">
        <f t="shared" si="34"/>
        <v>0</v>
      </c>
      <c r="Q27" s="1">
        <f t="shared" si="35"/>
        <v>0</v>
      </c>
      <c r="R27" s="1">
        <f t="shared" si="36"/>
        <v>0</v>
      </c>
      <c r="S27" s="1">
        <f t="shared" si="37"/>
        <v>0</v>
      </c>
      <c r="T27" s="1">
        <f t="shared" si="38"/>
        <v>0</v>
      </c>
      <c r="U27" s="1">
        <f t="shared" si="39"/>
        <v>0</v>
      </c>
      <c r="V27" s="1">
        <f t="shared" si="40"/>
        <v>0</v>
      </c>
      <c r="W27" s="1">
        <f t="shared" si="41"/>
        <v>0</v>
      </c>
      <c r="Y27" s="510"/>
      <c r="Z27" s="510"/>
      <c r="AA27" s="510"/>
      <c r="AB27" s="510"/>
      <c r="AC27" s="510"/>
      <c r="AD27" s="510"/>
      <c r="AE27" s="510"/>
      <c r="AF27" s="510"/>
      <c r="AG27" s="510"/>
      <c r="AH27" s="510"/>
      <c r="AI27" s="510"/>
      <c r="AJ27" s="510"/>
      <c r="AK27" s="510"/>
      <c r="AN27" s="299" t="str">
        <f t="shared" si="4"/>
        <v>2.1.6</v>
      </c>
      <c r="AO27" s="299" t="str">
        <f t="shared" si="5"/>
        <v xml:space="preserve"> Q1 2.1</v>
      </c>
      <c r="AP27" s="300" t="str">
        <f t="shared" si="6"/>
        <v>個別制御</v>
      </c>
      <c r="AQ27" s="301">
        <f t="shared" si="7"/>
        <v>0</v>
      </c>
      <c r="AR27" s="301">
        <f t="shared" si="8"/>
        <v>0</v>
      </c>
      <c r="AS27" s="301">
        <f t="shared" si="9"/>
        <v>0</v>
      </c>
      <c r="AT27" s="301">
        <f t="shared" si="10"/>
        <v>0</v>
      </c>
      <c r="AU27" s="301">
        <f t="shared" si="11"/>
        <v>0</v>
      </c>
      <c r="AV27" s="301">
        <f t="shared" si="12"/>
        <v>0</v>
      </c>
      <c r="AW27" s="301">
        <f t="shared" si="13"/>
        <v>0</v>
      </c>
      <c r="AX27" s="317">
        <f t="shared" si="14"/>
        <v>0</v>
      </c>
      <c r="AY27" s="301">
        <f t="shared" si="20"/>
        <v>0</v>
      </c>
      <c r="AZ27" s="301">
        <f t="shared" si="15"/>
        <v>0</v>
      </c>
      <c r="BA27" s="302">
        <f t="shared" si="16"/>
        <v>0.2</v>
      </c>
      <c r="BB27" s="301">
        <f t="shared" si="17"/>
        <v>0.2</v>
      </c>
      <c r="BC27" s="301">
        <f t="shared" si="18"/>
        <v>0.4</v>
      </c>
      <c r="BE27" s="299" t="s">
        <v>567</v>
      </c>
      <c r="BF27" s="303" t="s">
        <v>126</v>
      </c>
      <c r="BG27" s="304" t="s">
        <v>568</v>
      </c>
      <c r="BH27" s="311"/>
      <c r="BI27" s="311"/>
      <c r="BJ27" s="311"/>
      <c r="BK27" s="311"/>
      <c r="BL27" s="311"/>
      <c r="BM27" s="311"/>
      <c r="BN27" s="311"/>
      <c r="BO27" s="319"/>
      <c r="BP27" s="311"/>
      <c r="BQ27" s="306">
        <v>0</v>
      </c>
      <c r="BR27" s="307">
        <v>0.2</v>
      </c>
      <c r="BS27" s="306">
        <v>0.2</v>
      </c>
      <c r="BT27" s="306">
        <v>0.4</v>
      </c>
      <c r="BV27" s="299" t="s">
        <v>567</v>
      </c>
      <c r="BW27" s="303" t="s">
        <v>126</v>
      </c>
      <c r="BX27" s="304" t="s">
        <v>568</v>
      </c>
      <c r="BY27" s="306"/>
      <c r="BZ27" s="306"/>
      <c r="CA27" s="306"/>
      <c r="CB27" s="306"/>
      <c r="CC27" s="306"/>
      <c r="CD27" s="306"/>
      <c r="CE27" s="306"/>
      <c r="CF27" s="308"/>
      <c r="CG27" s="306"/>
      <c r="CH27" s="306"/>
      <c r="CI27" s="307"/>
      <c r="CJ27" s="306"/>
      <c r="CK27" s="306"/>
      <c r="CM27" s="299" t="s">
        <v>567</v>
      </c>
      <c r="CN27" s="303" t="s">
        <v>126</v>
      </c>
      <c r="CO27" s="304" t="s">
        <v>568</v>
      </c>
      <c r="CP27" s="306"/>
      <c r="CQ27" s="306"/>
      <c r="CR27" s="306"/>
      <c r="CS27" s="306"/>
      <c r="CT27" s="306"/>
      <c r="CU27" s="306"/>
      <c r="CV27" s="306"/>
      <c r="CW27" s="308"/>
      <c r="CX27" s="306"/>
      <c r="CY27" s="306"/>
      <c r="CZ27" s="307">
        <v>0.1</v>
      </c>
      <c r="DA27" s="306">
        <v>0.1</v>
      </c>
      <c r="DB27" s="306">
        <v>0.2</v>
      </c>
      <c r="DC27" s="422"/>
    </row>
    <row r="28" spans="1:108" hidden="1" x14ac:dyDescent="0.15">
      <c r="B28" s="135"/>
      <c r="C28" s="156"/>
      <c r="D28" s="164">
        <v>7</v>
      </c>
      <c r="E28" s="165" t="s">
        <v>70</v>
      </c>
      <c r="F28" s="166"/>
      <c r="H28" s="474">
        <f t="shared" si="24"/>
        <v>0</v>
      </c>
      <c r="I28" s="474">
        <f t="shared" si="25"/>
        <v>0</v>
      </c>
      <c r="K28" s="1">
        <f t="shared" si="21"/>
        <v>0</v>
      </c>
      <c r="L28" s="1">
        <f t="shared" si="30"/>
        <v>0</v>
      </c>
      <c r="M28" s="1">
        <f t="shared" si="31"/>
        <v>0</v>
      </c>
      <c r="N28" s="1">
        <f t="shared" si="32"/>
        <v>0</v>
      </c>
      <c r="O28" s="1">
        <f t="shared" si="33"/>
        <v>0</v>
      </c>
      <c r="P28" s="1">
        <f t="shared" si="34"/>
        <v>0</v>
      </c>
      <c r="Q28" s="1">
        <f t="shared" si="35"/>
        <v>0</v>
      </c>
      <c r="R28" s="1">
        <f t="shared" si="36"/>
        <v>0</v>
      </c>
      <c r="S28" s="1">
        <f t="shared" si="37"/>
        <v>0</v>
      </c>
      <c r="T28" s="1">
        <f t="shared" si="38"/>
        <v>0</v>
      </c>
      <c r="U28" s="1">
        <f t="shared" si="39"/>
        <v>0</v>
      </c>
      <c r="V28" s="1">
        <f t="shared" si="40"/>
        <v>0</v>
      </c>
      <c r="W28" s="1">
        <f t="shared" si="41"/>
        <v>0</v>
      </c>
      <c r="Y28" s="510"/>
      <c r="Z28" s="510"/>
      <c r="AA28" s="510"/>
      <c r="AB28" s="510"/>
      <c r="AC28" s="510"/>
      <c r="AD28" s="510"/>
      <c r="AE28" s="510"/>
      <c r="AF28" s="510"/>
      <c r="AG28" s="510"/>
      <c r="AH28" s="510"/>
      <c r="AI28" s="510"/>
      <c r="AJ28" s="510"/>
      <c r="AK28" s="510"/>
      <c r="AN28" s="299" t="str">
        <f t="shared" si="4"/>
        <v>2.1.7</v>
      </c>
      <c r="AO28" s="299" t="str">
        <f t="shared" si="5"/>
        <v xml:space="preserve"> Q1 2.1</v>
      </c>
      <c r="AP28" s="300" t="str">
        <f t="shared" si="6"/>
        <v>時間外空調に対する配慮</v>
      </c>
      <c r="AQ28" s="301">
        <f t="shared" si="7"/>
        <v>0.1</v>
      </c>
      <c r="AR28" s="301">
        <f t="shared" si="8"/>
        <v>0.2</v>
      </c>
      <c r="AS28" s="301">
        <f t="shared" si="9"/>
        <v>0</v>
      </c>
      <c r="AT28" s="301">
        <f t="shared" si="10"/>
        <v>0</v>
      </c>
      <c r="AU28" s="301">
        <f t="shared" si="11"/>
        <v>0.1</v>
      </c>
      <c r="AV28" s="301">
        <f t="shared" si="12"/>
        <v>0.1</v>
      </c>
      <c r="AW28" s="301">
        <f t="shared" si="13"/>
        <v>0</v>
      </c>
      <c r="AX28" s="317">
        <f t="shared" si="14"/>
        <v>0</v>
      </c>
      <c r="AY28" s="301">
        <f t="shared" si="20"/>
        <v>0.1</v>
      </c>
      <c r="AZ28" s="301">
        <f t="shared" si="15"/>
        <v>0.2</v>
      </c>
      <c r="BA28" s="302">
        <f t="shared" si="16"/>
        <v>0</v>
      </c>
      <c r="BB28" s="301">
        <f t="shared" si="17"/>
        <v>0</v>
      </c>
      <c r="BC28" s="301">
        <f t="shared" si="18"/>
        <v>0</v>
      </c>
      <c r="BE28" s="299" t="s">
        <v>569</v>
      </c>
      <c r="BF28" s="303" t="s">
        <v>126</v>
      </c>
      <c r="BG28" s="304" t="s">
        <v>570</v>
      </c>
      <c r="BH28" s="311">
        <v>0.1</v>
      </c>
      <c r="BI28" s="311">
        <v>0.2</v>
      </c>
      <c r="BJ28" s="311"/>
      <c r="BK28" s="311"/>
      <c r="BL28" s="311">
        <v>0.1</v>
      </c>
      <c r="BM28" s="311">
        <v>0.1</v>
      </c>
      <c r="BN28" s="311"/>
      <c r="BO28" s="319"/>
      <c r="BP28" s="311">
        <v>0.1</v>
      </c>
      <c r="BQ28" s="306">
        <v>0.2</v>
      </c>
      <c r="BR28" s="307"/>
      <c r="BS28" s="306"/>
      <c r="BT28" s="306"/>
      <c r="BV28" s="299" t="s">
        <v>569</v>
      </c>
      <c r="BW28" s="303" t="s">
        <v>126</v>
      </c>
      <c r="BX28" s="304" t="s">
        <v>570</v>
      </c>
      <c r="BY28" s="306"/>
      <c r="BZ28" s="306"/>
      <c r="CA28" s="306"/>
      <c r="CB28" s="306"/>
      <c r="CC28" s="306"/>
      <c r="CD28" s="306"/>
      <c r="CE28" s="306"/>
      <c r="CF28" s="308"/>
      <c r="CG28" s="306"/>
      <c r="CH28" s="306"/>
      <c r="CI28" s="307"/>
      <c r="CJ28" s="306"/>
      <c r="CK28" s="306"/>
      <c r="CM28" s="299" t="s">
        <v>569</v>
      </c>
      <c r="CN28" s="303" t="s">
        <v>126</v>
      </c>
      <c r="CO28" s="304" t="s">
        <v>570</v>
      </c>
      <c r="CP28" s="306">
        <v>0.1</v>
      </c>
      <c r="CQ28" s="306">
        <v>0.2</v>
      </c>
      <c r="CR28" s="306"/>
      <c r="CS28" s="306"/>
      <c r="CT28" s="306">
        <v>0.1</v>
      </c>
      <c r="CU28" s="306">
        <v>0.1</v>
      </c>
      <c r="CV28" s="306"/>
      <c r="CW28" s="308"/>
      <c r="CX28" s="306">
        <v>0.1</v>
      </c>
      <c r="CY28" s="306">
        <v>0.2</v>
      </c>
      <c r="CZ28" s="307"/>
      <c r="DA28" s="306"/>
      <c r="DB28" s="306"/>
      <c r="DC28" s="422"/>
    </row>
    <row r="29" spans="1:108" hidden="1" x14ac:dyDescent="0.15">
      <c r="B29" s="135"/>
      <c r="C29" s="156"/>
      <c r="D29" s="164">
        <v>8</v>
      </c>
      <c r="E29" s="165" t="s">
        <v>71</v>
      </c>
      <c r="F29" s="166"/>
      <c r="H29" s="474">
        <f t="shared" si="24"/>
        <v>0</v>
      </c>
      <c r="I29" s="474">
        <f t="shared" si="25"/>
        <v>0</v>
      </c>
      <c r="K29" s="1">
        <f t="shared" si="21"/>
        <v>0</v>
      </c>
      <c r="L29" s="1">
        <f t="shared" si="30"/>
        <v>0</v>
      </c>
      <c r="M29" s="1">
        <f t="shared" si="31"/>
        <v>0</v>
      </c>
      <c r="N29" s="1">
        <f t="shared" si="32"/>
        <v>0</v>
      </c>
      <c r="O29" s="1">
        <f t="shared" si="33"/>
        <v>0</v>
      </c>
      <c r="P29" s="1">
        <f t="shared" si="34"/>
        <v>0</v>
      </c>
      <c r="Q29" s="1">
        <f t="shared" si="35"/>
        <v>0</v>
      </c>
      <c r="R29" s="1">
        <f t="shared" si="36"/>
        <v>0</v>
      </c>
      <c r="S29" s="1">
        <f t="shared" si="37"/>
        <v>0</v>
      </c>
      <c r="T29" s="1">
        <f t="shared" si="38"/>
        <v>0</v>
      </c>
      <c r="U29" s="1">
        <f t="shared" si="39"/>
        <v>0</v>
      </c>
      <c r="V29" s="1">
        <f t="shared" si="40"/>
        <v>0</v>
      </c>
      <c r="W29" s="1">
        <f t="shared" si="41"/>
        <v>0</v>
      </c>
      <c r="Y29" s="510"/>
      <c r="Z29" s="510"/>
      <c r="AA29" s="510"/>
      <c r="AB29" s="510"/>
      <c r="AC29" s="510"/>
      <c r="AD29" s="510"/>
      <c r="AE29" s="510"/>
      <c r="AF29" s="510"/>
      <c r="AG29" s="510"/>
      <c r="AH29" s="510"/>
      <c r="AI29" s="510"/>
      <c r="AJ29" s="510"/>
      <c r="AK29" s="510"/>
      <c r="AN29" s="299" t="str">
        <f t="shared" si="4"/>
        <v>2.1.8</v>
      </c>
      <c r="AO29" s="299" t="str">
        <f t="shared" si="5"/>
        <v xml:space="preserve"> Q1 2.1</v>
      </c>
      <c r="AP29" s="300" t="str">
        <f t="shared" si="6"/>
        <v>監視システム</v>
      </c>
      <c r="AQ29" s="301">
        <f t="shared" si="7"/>
        <v>0</v>
      </c>
      <c r="AR29" s="301">
        <f t="shared" si="8"/>
        <v>0</v>
      </c>
      <c r="AS29" s="301">
        <f t="shared" si="9"/>
        <v>0.1</v>
      </c>
      <c r="AT29" s="301">
        <f t="shared" si="10"/>
        <v>0.1</v>
      </c>
      <c r="AU29" s="301">
        <f t="shared" si="11"/>
        <v>0</v>
      </c>
      <c r="AV29" s="301">
        <f t="shared" si="12"/>
        <v>0</v>
      </c>
      <c r="AW29" s="301">
        <f t="shared" si="13"/>
        <v>0</v>
      </c>
      <c r="AX29" s="317">
        <f t="shared" si="14"/>
        <v>0</v>
      </c>
      <c r="AY29" s="301">
        <f t="shared" si="20"/>
        <v>0</v>
      </c>
      <c r="AZ29" s="301">
        <f t="shared" si="15"/>
        <v>0</v>
      </c>
      <c r="BA29" s="302">
        <f t="shared" si="16"/>
        <v>0</v>
      </c>
      <c r="BB29" s="301">
        <f t="shared" si="17"/>
        <v>0</v>
      </c>
      <c r="BC29" s="301">
        <f t="shared" si="18"/>
        <v>0</v>
      </c>
      <c r="BE29" s="299" t="s">
        <v>571</v>
      </c>
      <c r="BF29" s="303" t="s">
        <v>126</v>
      </c>
      <c r="BG29" s="304" t="s">
        <v>572</v>
      </c>
      <c r="BH29" s="311"/>
      <c r="BI29" s="311"/>
      <c r="BJ29" s="311">
        <v>0.1</v>
      </c>
      <c r="BK29" s="311">
        <v>0.1</v>
      </c>
      <c r="BL29" s="311"/>
      <c r="BM29" s="311"/>
      <c r="BN29" s="311"/>
      <c r="BO29" s="319"/>
      <c r="BP29" s="311"/>
      <c r="BQ29" s="306">
        <v>0</v>
      </c>
      <c r="BR29" s="307"/>
      <c r="BS29" s="306"/>
      <c r="BT29" s="306"/>
      <c r="BV29" s="299" t="s">
        <v>571</v>
      </c>
      <c r="BW29" s="303" t="s">
        <v>126</v>
      </c>
      <c r="BX29" s="304" t="s">
        <v>572</v>
      </c>
      <c r="BY29" s="306"/>
      <c r="BZ29" s="306"/>
      <c r="CA29" s="306"/>
      <c r="CB29" s="306"/>
      <c r="CC29" s="306"/>
      <c r="CD29" s="306"/>
      <c r="CE29" s="306"/>
      <c r="CF29" s="308"/>
      <c r="CG29" s="306"/>
      <c r="CH29" s="306"/>
      <c r="CI29" s="307"/>
      <c r="CJ29" s="306"/>
      <c r="CK29" s="306"/>
      <c r="CM29" s="299" t="s">
        <v>571</v>
      </c>
      <c r="CN29" s="303" t="s">
        <v>126</v>
      </c>
      <c r="CO29" s="304" t="s">
        <v>572</v>
      </c>
      <c r="CP29" s="306"/>
      <c r="CQ29" s="306"/>
      <c r="CR29" s="306">
        <v>0.1</v>
      </c>
      <c r="CS29" s="306">
        <v>0.1</v>
      </c>
      <c r="CT29" s="306"/>
      <c r="CU29" s="306"/>
      <c r="CV29" s="306"/>
      <c r="CW29" s="308"/>
      <c r="CX29" s="306"/>
      <c r="CY29" s="306"/>
      <c r="CZ29" s="307"/>
      <c r="DA29" s="306"/>
      <c r="DB29" s="306"/>
      <c r="DC29" s="422"/>
    </row>
    <row r="30" spans="1:108" ht="14.25" thickBot="1" x14ac:dyDescent="0.2">
      <c r="B30" s="135"/>
      <c r="C30" s="150">
        <v>2.2000000000000002</v>
      </c>
      <c r="D30" s="138" t="s">
        <v>72</v>
      </c>
      <c r="E30" s="158"/>
      <c r="F30" s="157"/>
      <c r="H30" s="470">
        <f t="shared" ref="H30" si="42">IF(SUMPRODUCT($Y$7:$AH$7,K30:T30)=0,0,SUMPRODUCT($Y$7:$AH$7,Y30:AH30)/SUMPRODUCT($Y$7:$AH$7,K30:T30))</f>
        <v>4</v>
      </c>
      <c r="I30" s="470">
        <f t="shared" ref="I30" si="43">IF(SUMPRODUCT($AI$7:$AK$7,U30:W30)=0,0,SUMPRODUCT($AI$7:$AK$7,AI30:AK30)/SUMPRODUCT($AI$7:$AK$7,U30:W30))</f>
        <v>0</v>
      </c>
      <c r="K30" s="1">
        <f t="shared" si="21"/>
        <v>1</v>
      </c>
      <c r="L30" s="1">
        <f t="shared" si="30"/>
        <v>0</v>
      </c>
      <c r="M30" s="1">
        <f t="shared" si="31"/>
        <v>0</v>
      </c>
      <c r="N30" s="1">
        <f t="shared" si="32"/>
        <v>0</v>
      </c>
      <c r="O30" s="1">
        <f t="shared" si="33"/>
        <v>0</v>
      </c>
      <c r="P30" s="1">
        <f t="shared" si="34"/>
        <v>0</v>
      </c>
      <c r="Q30" s="1">
        <f t="shared" si="35"/>
        <v>0</v>
      </c>
      <c r="R30" s="1">
        <f t="shared" si="36"/>
        <v>0</v>
      </c>
      <c r="S30" s="1">
        <f t="shared" si="37"/>
        <v>0</v>
      </c>
      <c r="T30" s="1">
        <f t="shared" si="38"/>
        <v>0</v>
      </c>
      <c r="U30" s="1">
        <f t="shared" si="39"/>
        <v>0</v>
      </c>
      <c r="V30" s="1">
        <f t="shared" si="40"/>
        <v>0</v>
      </c>
      <c r="W30" s="1">
        <f t="shared" si="41"/>
        <v>0</v>
      </c>
      <c r="Y30" s="513">
        <v>4</v>
      </c>
      <c r="Z30" s="513"/>
      <c r="AA30" s="513"/>
      <c r="AB30" s="513"/>
      <c r="AC30" s="513"/>
      <c r="AD30" s="513"/>
      <c r="AE30" s="513"/>
      <c r="AF30" s="513"/>
      <c r="AG30" s="513"/>
      <c r="AH30" s="513"/>
      <c r="AI30" s="513"/>
      <c r="AJ30" s="513"/>
      <c r="AK30" s="513"/>
      <c r="AN30" s="299">
        <f t="shared" si="4"/>
        <v>2.2000000000000002</v>
      </c>
      <c r="AO30" s="299" t="str">
        <f t="shared" si="5"/>
        <v xml:space="preserve"> Q1 2</v>
      </c>
      <c r="AP30" s="300" t="str">
        <f t="shared" si="6"/>
        <v>湿度制御</v>
      </c>
      <c r="AQ30" s="301">
        <f t="shared" si="7"/>
        <v>0.2</v>
      </c>
      <c r="AR30" s="301">
        <f t="shared" si="8"/>
        <v>0.2</v>
      </c>
      <c r="AS30" s="301">
        <f t="shared" si="9"/>
        <v>0.2</v>
      </c>
      <c r="AT30" s="301">
        <f t="shared" si="10"/>
        <v>0.2</v>
      </c>
      <c r="AU30" s="301">
        <f t="shared" si="11"/>
        <v>0.2</v>
      </c>
      <c r="AV30" s="301">
        <f t="shared" si="12"/>
        <v>0.2</v>
      </c>
      <c r="AW30" s="301">
        <f t="shared" si="13"/>
        <v>0.2</v>
      </c>
      <c r="AX30" s="317">
        <f t="shared" si="14"/>
        <v>0.2</v>
      </c>
      <c r="AY30" s="301">
        <f t="shared" si="20"/>
        <v>0.2</v>
      </c>
      <c r="AZ30" s="301">
        <f t="shared" si="15"/>
        <v>0.2</v>
      </c>
      <c r="BA30" s="302">
        <f t="shared" si="16"/>
        <v>0</v>
      </c>
      <c r="BB30" s="301">
        <f t="shared" si="17"/>
        <v>0</v>
      </c>
      <c r="BC30" s="301">
        <f t="shared" si="18"/>
        <v>0</v>
      </c>
      <c r="BE30" s="299">
        <v>2.2000000000000002</v>
      </c>
      <c r="BF30" s="303" t="s">
        <v>207</v>
      </c>
      <c r="BG30" s="300" t="s">
        <v>72</v>
      </c>
      <c r="BH30" s="301">
        <v>0.2</v>
      </c>
      <c r="BI30" s="301">
        <v>0.2</v>
      </c>
      <c r="BJ30" s="301">
        <v>0.2</v>
      </c>
      <c r="BK30" s="301">
        <v>0.2</v>
      </c>
      <c r="BL30" s="301">
        <v>0.2</v>
      </c>
      <c r="BM30" s="301">
        <v>0.2</v>
      </c>
      <c r="BN30" s="301">
        <v>0.2</v>
      </c>
      <c r="BO30" s="317">
        <v>0.2</v>
      </c>
      <c r="BP30" s="301">
        <v>0.2</v>
      </c>
      <c r="BQ30" s="306">
        <v>0.2</v>
      </c>
      <c r="BR30" s="307"/>
      <c r="BS30" s="306"/>
      <c r="BT30" s="306"/>
      <c r="BV30" s="299">
        <v>2.2000000000000002</v>
      </c>
      <c r="BW30" s="303" t="s">
        <v>207</v>
      </c>
      <c r="BX30" s="300" t="s">
        <v>72</v>
      </c>
      <c r="BY30" s="306">
        <v>0.2</v>
      </c>
      <c r="BZ30" s="306">
        <v>0.2</v>
      </c>
      <c r="CA30" s="306">
        <v>0.2</v>
      </c>
      <c r="CB30" s="306">
        <v>0.2</v>
      </c>
      <c r="CC30" s="306">
        <v>0.2</v>
      </c>
      <c r="CD30" s="306">
        <v>0.2</v>
      </c>
      <c r="CE30" s="306">
        <v>0.2</v>
      </c>
      <c r="CF30" s="308">
        <v>0.2</v>
      </c>
      <c r="CG30" s="306">
        <v>0.2</v>
      </c>
      <c r="CH30" s="306">
        <v>0.2</v>
      </c>
      <c r="CI30" s="307">
        <v>0.2</v>
      </c>
      <c r="CJ30" s="306">
        <v>0.2</v>
      </c>
      <c r="CK30" s="306">
        <v>0.2</v>
      </c>
      <c r="CM30" s="299">
        <v>2.2000000000000002</v>
      </c>
      <c r="CN30" s="303" t="s">
        <v>207</v>
      </c>
      <c r="CO30" s="300" t="s">
        <v>72</v>
      </c>
      <c r="CP30" s="306">
        <v>0.2</v>
      </c>
      <c r="CQ30" s="306">
        <v>0.2</v>
      </c>
      <c r="CR30" s="306">
        <v>0.2</v>
      </c>
      <c r="CS30" s="306">
        <v>0.2</v>
      </c>
      <c r="CT30" s="306">
        <v>0.2</v>
      </c>
      <c r="CU30" s="306">
        <v>0.2</v>
      </c>
      <c r="CV30" s="306">
        <v>0.2</v>
      </c>
      <c r="CW30" s="308">
        <v>0.2</v>
      </c>
      <c r="CX30" s="306">
        <v>0.2</v>
      </c>
      <c r="CY30" s="306">
        <v>0.2</v>
      </c>
      <c r="CZ30" s="307">
        <v>0.2</v>
      </c>
      <c r="DA30" s="306">
        <v>0.2</v>
      </c>
      <c r="DB30" s="306">
        <v>0.2</v>
      </c>
      <c r="DC30" s="422"/>
    </row>
    <row r="31" spans="1:108" ht="14.25" thickBot="1" x14ac:dyDescent="0.2">
      <c r="B31" s="135"/>
      <c r="C31" s="146">
        <v>2.2999999999999998</v>
      </c>
      <c r="D31" s="138" t="s">
        <v>73</v>
      </c>
      <c r="E31" s="158"/>
      <c r="F31" s="157"/>
      <c r="H31" s="478"/>
      <c r="I31" s="479"/>
      <c r="K31" s="1">
        <f t="shared" ref="K31" si="44">IF(OR(Y31=0,Y31="-"),0,1)</f>
        <v>0</v>
      </c>
      <c r="L31" s="1">
        <f t="shared" ref="L31" si="45">IF(OR(Z31=0,Z31="-"),0,1)</f>
        <v>0</v>
      </c>
      <c r="M31" s="1">
        <f t="shared" ref="M31" si="46">IF(OR(AA31=0,AA31="-"),0,1)</f>
        <v>0</v>
      </c>
      <c r="N31" s="1">
        <f t="shared" ref="N31" si="47">IF(OR(AB31=0,AB31="-"),0,1)</f>
        <v>0</v>
      </c>
      <c r="O31" s="1">
        <f t="shared" ref="O31" si="48">IF(OR(AC31=0,AC31="-"),0,1)</f>
        <v>0</v>
      </c>
      <c r="P31" s="1">
        <f t="shared" ref="P31" si="49">IF(OR(AD31=0,AD31="-"),0,1)</f>
        <v>0</v>
      </c>
      <c r="Q31" s="1">
        <f t="shared" ref="Q31" si="50">IF(OR(AE31=0,AE31="-"),0,1)</f>
        <v>0</v>
      </c>
      <c r="R31" s="1">
        <f t="shared" ref="R31" si="51">IF(OR(AF31=0,AF31="-"),0,1)</f>
        <v>0</v>
      </c>
      <c r="S31" s="1">
        <f t="shared" ref="S31" si="52">IF(OR(AG31=0,AG31="-"),0,1)</f>
        <v>0</v>
      </c>
      <c r="T31" s="1">
        <f t="shared" ref="T31" si="53">IF(OR(AH31=0,AH31="-"),0,1)</f>
        <v>0</v>
      </c>
      <c r="U31" s="1">
        <f t="shared" ref="U31" si="54">IF(OR(AI31=0,AI31="-"),0,1)</f>
        <v>0</v>
      </c>
      <c r="V31" s="1">
        <f t="shared" ref="V31" si="55">IF(OR(AJ31=0,AJ31="-"),0,1)</f>
        <v>0</v>
      </c>
      <c r="W31" s="1">
        <f t="shared" ref="W31" si="56">IF(OR(AK31=0,AK31="-"),0,1)</f>
        <v>0</v>
      </c>
      <c r="Y31" s="516" t="s">
        <v>678</v>
      </c>
      <c r="Z31" s="516" t="s">
        <v>678</v>
      </c>
      <c r="AA31" s="516" t="s">
        <v>678</v>
      </c>
      <c r="AB31" s="516" t="s">
        <v>678</v>
      </c>
      <c r="AC31" s="516" t="s">
        <v>678</v>
      </c>
      <c r="AD31" s="516" t="s">
        <v>678</v>
      </c>
      <c r="AE31" s="516" t="s">
        <v>678</v>
      </c>
      <c r="AF31" s="516" t="s">
        <v>678</v>
      </c>
      <c r="AG31" s="516" t="s">
        <v>678</v>
      </c>
      <c r="AH31" s="516" t="s">
        <v>678</v>
      </c>
      <c r="AI31" s="516" t="s">
        <v>678</v>
      </c>
      <c r="AJ31" s="516" t="s">
        <v>678</v>
      </c>
      <c r="AK31" s="516" t="s">
        <v>678</v>
      </c>
      <c r="AN31" s="299">
        <f t="shared" si="4"/>
        <v>2.2999999999999998</v>
      </c>
      <c r="AO31" s="299" t="str">
        <f t="shared" si="5"/>
        <v xml:space="preserve"> Q1 2</v>
      </c>
      <c r="AP31" s="300" t="str">
        <f t="shared" si="6"/>
        <v>空調方式</v>
      </c>
      <c r="AQ31" s="301">
        <f t="shared" si="7"/>
        <v>0.3</v>
      </c>
      <c r="AR31" s="301">
        <f t="shared" si="8"/>
        <v>0.3</v>
      </c>
      <c r="AS31" s="301">
        <f t="shared" si="9"/>
        <v>0.3</v>
      </c>
      <c r="AT31" s="301">
        <f t="shared" si="10"/>
        <v>0.3</v>
      </c>
      <c r="AU31" s="301">
        <f t="shared" si="11"/>
        <v>0.3</v>
      </c>
      <c r="AV31" s="301">
        <f t="shared" si="12"/>
        <v>0.3</v>
      </c>
      <c r="AW31" s="301">
        <f t="shared" si="13"/>
        <v>0.3</v>
      </c>
      <c r="AX31" s="317">
        <f t="shared" si="14"/>
        <v>0.3</v>
      </c>
      <c r="AY31" s="301">
        <f t="shared" si="20"/>
        <v>0.3</v>
      </c>
      <c r="AZ31" s="301">
        <f t="shared" si="15"/>
        <v>0.3</v>
      </c>
      <c r="BA31" s="302">
        <f t="shared" si="16"/>
        <v>0</v>
      </c>
      <c r="BB31" s="301">
        <f t="shared" si="17"/>
        <v>0</v>
      </c>
      <c r="BC31" s="301">
        <f t="shared" si="18"/>
        <v>0</v>
      </c>
      <c r="BE31" s="299">
        <v>2.2999999999999998</v>
      </c>
      <c r="BF31" s="303" t="s">
        <v>207</v>
      </c>
      <c r="BG31" s="300" t="s">
        <v>73</v>
      </c>
      <c r="BH31" s="301">
        <v>0.3</v>
      </c>
      <c r="BI31" s="301">
        <v>0.3</v>
      </c>
      <c r="BJ31" s="301">
        <v>0.3</v>
      </c>
      <c r="BK31" s="301">
        <v>0.3</v>
      </c>
      <c r="BL31" s="301">
        <v>0.3</v>
      </c>
      <c r="BM31" s="301">
        <v>0.3</v>
      </c>
      <c r="BN31" s="301">
        <v>0.3</v>
      </c>
      <c r="BO31" s="317">
        <v>0.3</v>
      </c>
      <c r="BP31" s="301">
        <v>0.3</v>
      </c>
      <c r="BQ31" s="321">
        <v>0.3</v>
      </c>
      <c r="BR31" s="307"/>
      <c r="BS31" s="306"/>
      <c r="BT31" s="306"/>
      <c r="BV31" s="299">
        <v>2.2999999999999998</v>
      </c>
      <c r="BW31" s="303" t="s">
        <v>207</v>
      </c>
      <c r="BX31" s="300" t="s">
        <v>73</v>
      </c>
      <c r="BY31" s="306">
        <v>0.3</v>
      </c>
      <c r="BZ31" s="306">
        <v>0.3</v>
      </c>
      <c r="CA31" s="306">
        <v>0.3</v>
      </c>
      <c r="CB31" s="306">
        <v>0.3</v>
      </c>
      <c r="CC31" s="306">
        <v>0.3</v>
      </c>
      <c r="CD31" s="306">
        <v>0.3</v>
      </c>
      <c r="CE31" s="306">
        <v>0.3</v>
      </c>
      <c r="CF31" s="308">
        <v>0.3</v>
      </c>
      <c r="CG31" s="306">
        <v>0.3</v>
      </c>
      <c r="CH31" s="306">
        <v>0.3</v>
      </c>
      <c r="CI31" s="307">
        <v>0.3</v>
      </c>
      <c r="CJ31" s="306">
        <v>0.3</v>
      </c>
      <c r="CK31" s="306">
        <v>0.3</v>
      </c>
      <c r="CM31" s="299">
        <v>2.2999999999999998</v>
      </c>
      <c r="CN31" s="303" t="s">
        <v>207</v>
      </c>
      <c r="CO31" s="300" t="s">
        <v>73</v>
      </c>
      <c r="CP31" s="306">
        <v>0.3</v>
      </c>
      <c r="CQ31" s="306">
        <v>0.3</v>
      </c>
      <c r="CR31" s="306">
        <v>0.3</v>
      </c>
      <c r="CS31" s="306">
        <v>0.3</v>
      </c>
      <c r="CT31" s="306">
        <v>0.3</v>
      </c>
      <c r="CU31" s="306">
        <v>0.3</v>
      </c>
      <c r="CV31" s="306">
        <v>0.3</v>
      </c>
      <c r="CW31" s="308">
        <v>0.3</v>
      </c>
      <c r="CX31" s="306">
        <v>0.3</v>
      </c>
      <c r="CY31" s="306">
        <v>0.3</v>
      </c>
      <c r="CZ31" s="307">
        <v>0.3</v>
      </c>
      <c r="DA31" s="306">
        <v>0.3</v>
      </c>
      <c r="DB31" s="306">
        <v>0.3</v>
      </c>
      <c r="DC31" s="422"/>
    </row>
    <row r="32" spans="1:108" x14ac:dyDescent="0.15">
      <c r="B32" s="135"/>
      <c r="C32" s="159"/>
      <c r="D32" s="141">
        <v>1</v>
      </c>
      <c r="E32" s="138" t="s">
        <v>74</v>
      </c>
      <c r="F32" s="157"/>
      <c r="H32" s="473">
        <f>IF(SUMPRODUCT($Y$7:$AH$7,K32:T32)=0,0,SUMPRODUCT($Y$7:$AH$7,Y32:AH32)/SUMPRODUCT($Y$7:$AH$7,K32:T32))</f>
        <v>4</v>
      </c>
      <c r="I32" s="473">
        <f>IF(SUMPRODUCT($AI$7:$AK$7,U32:W32)=0,0,SUMPRODUCT($AI$7:$AK$7,AI32:AK32)/SUMPRODUCT($AI$7:$AK$7,U32:W32))</f>
        <v>0</v>
      </c>
      <c r="K32" s="1">
        <f t="shared" si="21"/>
        <v>1</v>
      </c>
      <c r="L32" s="1">
        <f t="shared" si="30"/>
        <v>0</v>
      </c>
      <c r="M32" s="1">
        <f t="shared" si="31"/>
        <v>0</v>
      </c>
      <c r="N32" s="1">
        <f t="shared" si="32"/>
        <v>0</v>
      </c>
      <c r="O32" s="1">
        <f t="shared" si="33"/>
        <v>0</v>
      </c>
      <c r="P32" s="1">
        <f t="shared" si="34"/>
        <v>0</v>
      </c>
      <c r="Q32" s="1">
        <f t="shared" si="35"/>
        <v>0</v>
      </c>
      <c r="R32" s="1">
        <f t="shared" si="36"/>
        <v>0</v>
      </c>
      <c r="S32" s="1">
        <f t="shared" si="37"/>
        <v>0</v>
      </c>
      <c r="T32" s="1">
        <f t="shared" si="38"/>
        <v>0</v>
      </c>
      <c r="U32" s="1">
        <f t="shared" si="39"/>
        <v>0</v>
      </c>
      <c r="V32" s="1">
        <f t="shared" si="40"/>
        <v>0</v>
      </c>
      <c r="W32" s="1">
        <f t="shared" si="41"/>
        <v>0</v>
      </c>
      <c r="Y32" s="514">
        <v>4</v>
      </c>
      <c r="Z32" s="514"/>
      <c r="AA32" s="514"/>
      <c r="AB32" s="514"/>
      <c r="AC32" s="514"/>
      <c r="AD32" s="514"/>
      <c r="AE32" s="514"/>
      <c r="AF32" s="514"/>
      <c r="AG32" s="514"/>
      <c r="AH32" s="514"/>
      <c r="AI32" s="514"/>
      <c r="AJ32" s="514"/>
      <c r="AK32" s="514"/>
      <c r="AN32" s="299" t="str">
        <f t="shared" ref="AN32:AN33" si="57">IF($AN$3=1,BV32,IF($AN$3=2,CM32,BE32))</f>
        <v>2.3.1</v>
      </c>
      <c r="AO32" s="299" t="str">
        <f t="shared" ref="AO32:AO33" si="58">IF($AN$3=1,BW32,IF($AN$3=2,CN32,BF32))</f>
        <v xml:space="preserve"> Q1 2.3</v>
      </c>
      <c r="AP32" s="300" t="str">
        <f t="shared" ref="AP32:AP33" si="59">IF($AN$3=1,BX32,IF($AN$3=2,CO32,BG32))</f>
        <v>上下温度差</v>
      </c>
      <c r="AQ32" s="301">
        <f t="shared" ref="AQ32:AQ33" si="60">IF($AN$3=1,BY32,IF($AN$3=2,CP32,BH32))</f>
        <v>0.5</v>
      </c>
      <c r="AR32" s="301">
        <f t="shared" ref="AR32:AR33" si="61">IF($AN$3=1,BZ32,IF($AN$3=2,CQ32,BI32))</f>
        <v>0.5</v>
      </c>
      <c r="AS32" s="301">
        <f t="shared" ref="AS32:AS33" si="62">IF($AN$3=1,CA32,IF($AN$3=2,CR32,BJ32))</f>
        <v>0.5</v>
      </c>
      <c r="AT32" s="301">
        <f t="shared" ref="AT32:AT33" si="63">IF($AN$3=1,CB32,IF($AN$3=2,CS32,BK32))</f>
        <v>0.5</v>
      </c>
      <c r="AU32" s="301">
        <f t="shared" ref="AU32:AU33" si="64">IF($AN$3=1,CC32,IF($AN$3=2,CT32,BL32))</f>
        <v>0.5</v>
      </c>
      <c r="AV32" s="301">
        <f t="shared" ref="AV32:AV33" si="65">IF($AN$3=1,CD32,IF($AN$3=2,CU32,BM32))</f>
        <v>0.5</v>
      </c>
      <c r="AW32" s="301">
        <f t="shared" ref="AW32:AW33" si="66">IF($AN$3=1,CE32,IF($AN$3=2,CV32,BN32))</f>
        <v>0.5</v>
      </c>
      <c r="AX32" s="317">
        <f t="shared" ref="AX32:AX33" si="67">IF($AN$3=1,CF32,IF($AN$3=2,CW32,BO32))</f>
        <v>0.5</v>
      </c>
      <c r="AY32" s="301">
        <f t="shared" ref="AY32:AY33" si="68">IF($AN$3=1,CG32,IF($AN$3=2,CX32,BP32))</f>
        <v>0.5</v>
      </c>
      <c r="AZ32" s="301">
        <f t="shared" ref="AZ32:AZ33" si="69">IF($AN$3=1,CH32,IF($AN$3=2,CY32,BQ32))</f>
        <v>0.5</v>
      </c>
      <c r="BA32" s="302">
        <f t="shared" ref="BA32:BA33" si="70">IF($AN$3=1,CI32,IF($AN$3=2,CZ32,BR32))</f>
        <v>0</v>
      </c>
      <c r="BB32" s="301">
        <f t="shared" ref="BB32:BB33" si="71">IF($AN$3=1,CJ32,IF($AN$3=2,DA32,BS32))</f>
        <v>0</v>
      </c>
      <c r="BC32" s="301">
        <f t="shared" ref="BC32:BC33" si="72">IF($AN$3=1,CK32,IF($AN$3=2,DB32,BT32))</f>
        <v>0</v>
      </c>
      <c r="BE32" s="299" t="s">
        <v>66</v>
      </c>
      <c r="BF32" s="303" t="s">
        <v>573</v>
      </c>
      <c r="BG32" s="300" t="s">
        <v>74</v>
      </c>
      <c r="BH32" s="301">
        <v>0.5</v>
      </c>
      <c r="BI32" s="301">
        <v>0.5</v>
      </c>
      <c r="BJ32" s="301">
        <v>0.5</v>
      </c>
      <c r="BK32" s="301">
        <v>0.5</v>
      </c>
      <c r="BL32" s="301">
        <v>0.5</v>
      </c>
      <c r="BM32" s="301">
        <v>0.5</v>
      </c>
      <c r="BN32" s="301">
        <v>0.5</v>
      </c>
      <c r="BO32" s="317">
        <v>0.5</v>
      </c>
      <c r="BP32" s="301">
        <v>0.5</v>
      </c>
      <c r="BQ32" s="321">
        <v>0.5</v>
      </c>
      <c r="BR32" s="307"/>
      <c r="BS32" s="307"/>
      <c r="BT32" s="307"/>
      <c r="BV32" s="322" t="s">
        <v>67</v>
      </c>
      <c r="BW32" s="326" t="s">
        <v>573</v>
      </c>
      <c r="BX32" s="327" t="s">
        <v>74</v>
      </c>
      <c r="BY32" s="328"/>
      <c r="BZ32" s="328"/>
      <c r="CA32" s="328"/>
      <c r="CB32" s="328"/>
      <c r="CC32" s="328"/>
      <c r="CD32" s="328"/>
      <c r="CE32" s="328"/>
      <c r="CF32" s="329"/>
      <c r="CG32" s="328"/>
      <c r="CH32" s="328"/>
      <c r="CI32" s="330"/>
      <c r="CJ32" s="328"/>
      <c r="CK32" s="328"/>
      <c r="CM32" s="322" t="s">
        <v>67</v>
      </c>
      <c r="CN32" s="326" t="s">
        <v>573</v>
      </c>
      <c r="CO32" s="327" t="s">
        <v>74</v>
      </c>
      <c r="CP32" s="331"/>
      <c r="CQ32" s="331"/>
      <c r="CR32" s="331"/>
      <c r="CS32" s="331"/>
      <c r="CT32" s="331"/>
      <c r="CU32" s="331"/>
      <c r="CV32" s="331"/>
      <c r="CW32" s="332"/>
      <c r="CX32" s="331"/>
      <c r="CY32" s="331"/>
      <c r="CZ32" s="333"/>
      <c r="DA32" s="331"/>
      <c r="DB32" s="331"/>
      <c r="DC32" s="423"/>
    </row>
    <row r="33" spans="1:108" ht="14.25" thickBot="1" x14ac:dyDescent="0.2">
      <c r="B33" s="160"/>
      <c r="C33" s="161"/>
      <c r="D33" s="141">
        <v>2</v>
      </c>
      <c r="E33" s="138" t="s">
        <v>396</v>
      </c>
      <c r="F33" s="157"/>
      <c r="H33" s="470">
        <f t="shared" ref="H33" si="73">IF(SUMPRODUCT($Y$7:$AH$7,K33:T33)=0,0,SUMPRODUCT($Y$7:$AH$7,Y33:AH33)/SUMPRODUCT($Y$7:$AH$7,K33:T33))</f>
        <v>4</v>
      </c>
      <c r="I33" s="470">
        <f t="shared" ref="I33" si="74">IF(SUMPRODUCT($AI$7:$AK$7,U33:W33)=0,0,SUMPRODUCT($AI$7:$AK$7,AI33:AK33)/SUMPRODUCT($AI$7:$AK$7,U33:W33))</f>
        <v>0</v>
      </c>
      <c r="K33" s="1">
        <f t="shared" si="21"/>
        <v>1</v>
      </c>
      <c r="L33" s="1">
        <f t="shared" si="30"/>
        <v>0</v>
      </c>
      <c r="M33" s="1">
        <f t="shared" si="31"/>
        <v>0</v>
      </c>
      <c r="N33" s="1">
        <f t="shared" si="32"/>
        <v>0</v>
      </c>
      <c r="O33" s="1">
        <f t="shared" si="33"/>
        <v>0</v>
      </c>
      <c r="P33" s="1">
        <f t="shared" si="34"/>
        <v>0</v>
      </c>
      <c r="Q33" s="1">
        <f t="shared" si="35"/>
        <v>0</v>
      </c>
      <c r="R33" s="1">
        <f t="shared" si="36"/>
        <v>0</v>
      </c>
      <c r="S33" s="1">
        <f t="shared" si="37"/>
        <v>0</v>
      </c>
      <c r="T33" s="1">
        <f t="shared" si="38"/>
        <v>0</v>
      </c>
      <c r="U33" s="1">
        <f t="shared" si="39"/>
        <v>0</v>
      </c>
      <c r="V33" s="1">
        <f t="shared" si="40"/>
        <v>0</v>
      </c>
      <c r="W33" s="1">
        <f t="shared" si="41"/>
        <v>0</v>
      </c>
      <c r="Y33" s="515">
        <v>4</v>
      </c>
      <c r="Z33" s="515"/>
      <c r="AA33" s="515"/>
      <c r="AB33" s="515"/>
      <c r="AC33" s="515"/>
      <c r="AD33" s="515"/>
      <c r="AE33" s="515"/>
      <c r="AF33" s="515"/>
      <c r="AG33" s="515"/>
      <c r="AH33" s="515"/>
      <c r="AI33" s="515"/>
      <c r="AJ33" s="515"/>
      <c r="AK33" s="515"/>
      <c r="AN33" s="299" t="str">
        <f t="shared" si="57"/>
        <v>2.3.2</v>
      </c>
      <c r="AO33" s="299" t="str">
        <f t="shared" si="58"/>
        <v xml:space="preserve"> Q1 2.3</v>
      </c>
      <c r="AP33" s="300" t="str">
        <f t="shared" si="59"/>
        <v>平均気流速度</v>
      </c>
      <c r="AQ33" s="301">
        <f t="shared" si="60"/>
        <v>0.5</v>
      </c>
      <c r="AR33" s="301">
        <f t="shared" si="61"/>
        <v>0.5</v>
      </c>
      <c r="AS33" s="301">
        <f t="shared" si="62"/>
        <v>0.5</v>
      </c>
      <c r="AT33" s="301">
        <f t="shared" si="63"/>
        <v>0.5</v>
      </c>
      <c r="AU33" s="301">
        <f t="shared" si="64"/>
        <v>0.5</v>
      </c>
      <c r="AV33" s="301">
        <f t="shared" si="65"/>
        <v>0.5</v>
      </c>
      <c r="AW33" s="301">
        <f t="shared" si="66"/>
        <v>0.5</v>
      </c>
      <c r="AX33" s="317">
        <f t="shared" si="67"/>
        <v>0.5</v>
      </c>
      <c r="AY33" s="301">
        <f t="shared" si="68"/>
        <v>0.5</v>
      </c>
      <c r="AZ33" s="301">
        <f t="shared" si="69"/>
        <v>0.5</v>
      </c>
      <c r="BA33" s="302">
        <f t="shared" si="70"/>
        <v>0</v>
      </c>
      <c r="BB33" s="301">
        <f t="shared" si="71"/>
        <v>0</v>
      </c>
      <c r="BC33" s="301">
        <f t="shared" si="72"/>
        <v>0</v>
      </c>
      <c r="BE33" s="299" t="s">
        <v>68</v>
      </c>
      <c r="BF33" s="303" t="s">
        <v>573</v>
      </c>
      <c r="BG33" s="300" t="s">
        <v>396</v>
      </c>
      <c r="BH33" s="301">
        <v>0.5</v>
      </c>
      <c r="BI33" s="301">
        <v>0.5</v>
      </c>
      <c r="BJ33" s="301">
        <v>0.5</v>
      </c>
      <c r="BK33" s="301">
        <v>0.5</v>
      </c>
      <c r="BL33" s="301">
        <v>0.5</v>
      </c>
      <c r="BM33" s="301">
        <v>0.5</v>
      </c>
      <c r="BN33" s="301">
        <v>0.5</v>
      </c>
      <c r="BO33" s="301">
        <v>0.5</v>
      </c>
      <c r="BP33" s="301">
        <v>0.5</v>
      </c>
      <c r="BQ33" s="321">
        <v>0.5</v>
      </c>
      <c r="BR33" s="307"/>
      <c r="BS33" s="307"/>
      <c r="BT33" s="307"/>
      <c r="BV33" s="322" t="s">
        <v>69</v>
      </c>
      <c r="BW33" s="326" t="s">
        <v>573</v>
      </c>
      <c r="BX33" s="327" t="s">
        <v>396</v>
      </c>
      <c r="BY33" s="328"/>
      <c r="BZ33" s="328"/>
      <c r="CA33" s="328"/>
      <c r="CB33" s="328"/>
      <c r="CC33" s="328"/>
      <c r="CD33" s="328"/>
      <c r="CE33" s="328"/>
      <c r="CF33" s="329"/>
      <c r="CG33" s="328"/>
      <c r="CH33" s="328"/>
      <c r="CI33" s="330"/>
      <c r="CJ33" s="328"/>
      <c r="CK33" s="328"/>
      <c r="CM33" s="322" t="s">
        <v>69</v>
      </c>
      <c r="CN33" s="326" t="s">
        <v>573</v>
      </c>
      <c r="CO33" s="327" t="s">
        <v>396</v>
      </c>
      <c r="CP33" s="331"/>
      <c r="CQ33" s="331"/>
      <c r="CR33" s="331"/>
      <c r="CS33" s="331"/>
      <c r="CT33" s="331"/>
      <c r="CU33" s="331"/>
      <c r="CV33" s="331"/>
      <c r="CW33" s="332"/>
      <c r="CX33" s="331"/>
      <c r="CY33" s="331"/>
      <c r="CZ33" s="333"/>
      <c r="DA33" s="331"/>
      <c r="DB33" s="331"/>
      <c r="DC33" s="423"/>
    </row>
    <row r="34" spans="1:108" s="239" customFormat="1" x14ac:dyDescent="0.15">
      <c r="A34"/>
      <c r="B34" s="182">
        <v>3</v>
      </c>
      <c r="C34" s="151" t="s">
        <v>397</v>
      </c>
      <c r="D34" s="188"/>
      <c r="E34" s="154"/>
      <c r="F34" s="155"/>
      <c r="G34"/>
      <c r="H34" s="476"/>
      <c r="I34" s="477"/>
      <c r="J34" s="440"/>
      <c r="K34" s="1">
        <f t="shared" si="21"/>
        <v>0</v>
      </c>
      <c r="L34" s="1">
        <f t="shared" si="30"/>
        <v>0</v>
      </c>
      <c r="M34" s="1">
        <f t="shared" si="31"/>
        <v>0</v>
      </c>
      <c r="N34" s="1">
        <f t="shared" si="32"/>
        <v>0</v>
      </c>
      <c r="O34" s="1">
        <f t="shared" si="33"/>
        <v>0</v>
      </c>
      <c r="P34" s="1">
        <f t="shared" si="34"/>
        <v>0</v>
      </c>
      <c r="Q34" s="1">
        <f t="shared" si="35"/>
        <v>0</v>
      </c>
      <c r="R34" s="1">
        <f t="shared" si="36"/>
        <v>0</v>
      </c>
      <c r="S34" s="1">
        <f t="shared" si="37"/>
        <v>0</v>
      </c>
      <c r="T34" s="1">
        <f t="shared" si="38"/>
        <v>0</v>
      </c>
      <c r="U34" s="1">
        <f t="shared" si="39"/>
        <v>0</v>
      </c>
      <c r="V34" s="1">
        <f t="shared" si="40"/>
        <v>0</v>
      </c>
      <c r="W34" s="1">
        <f t="shared" si="41"/>
        <v>0</v>
      </c>
      <c r="X34" s="440"/>
      <c r="Y34" s="512" t="s">
        <v>678</v>
      </c>
      <c r="Z34" s="512" t="s">
        <v>678</v>
      </c>
      <c r="AA34" s="512" t="s">
        <v>678</v>
      </c>
      <c r="AB34" s="512" t="s">
        <v>678</v>
      </c>
      <c r="AC34" s="512" t="s">
        <v>678</v>
      </c>
      <c r="AD34" s="512" t="s">
        <v>678</v>
      </c>
      <c r="AE34" s="512" t="s">
        <v>678</v>
      </c>
      <c r="AF34" s="512" t="s">
        <v>678</v>
      </c>
      <c r="AG34" s="512" t="s">
        <v>678</v>
      </c>
      <c r="AH34" s="512" t="s">
        <v>678</v>
      </c>
      <c r="AI34" s="512" t="s">
        <v>678</v>
      </c>
      <c r="AJ34" s="512" t="s">
        <v>678</v>
      </c>
      <c r="AK34" s="512" t="s">
        <v>678</v>
      </c>
      <c r="AL34"/>
      <c r="AM34"/>
      <c r="AN34" s="290">
        <f t="shared" si="4"/>
        <v>3</v>
      </c>
      <c r="AO34" s="290" t="str">
        <f t="shared" si="5"/>
        <v xml:space="preserve"> Q1</v>
      </c>
      <c r="AP34" s="291" t="str">
        <f t="shared" si="6"/>
        <v>光・視環境</v>
      </c>
      <c r="AQ34" s="292">
        <f t="shared" si="7"/>
        <v>0.25</v>
      </c>
      <c r="AR34" s="292">
        <f t="shared" si="8"/>
        <v>0.25</v>
      </c>
      <c r="AS34" s="292">
        <f t="shared" si="9"/>
        <v>0.25</v>
      </c>
      <c r="AT34" s="292">
        <f t="shared" si="10"/>
        <v>0.25</v>
      </c>
      <c r="AU34" s="292">
        <f t="shared" si="11"/>
        <v>0.25</v>
      </c>
      <c r="AV34" s="292">
        <f t="shared" si="12"/>
        <v>0.25</v>
      </c>
      <c r="AW34" s="292">
        <f t="shared" si="13"/>
        <v>0.25</v>
      </c>
      <c r="AX34" s="314">
        <f t="shared" si="14"/>
        <v>0</v>
      </c>
      <c r="AY34" s="292">
        <f t="shared" si="20"/>
        <v>0.25</v>
      </c>
      <c r="AZ34" s="292">
        <f t="shared" si="15"/>
        <v>0.25</v>
      </c>
      <c r="BA34" s="294">
        <f t="shared" si="16"/>
        <v>0</v>
      </c>
      <c r="BB34" s="292">
        <f t="shared" si="17"/>
        <v>0</v>
      </c>
      <c r="BC34" s="292">
        <f t="shared" si="18"/>
        <v>0</v>
      </c>
      <c r="BD34"/>
      <c r="BE34" s="290">
        <v>3</v>
      </c>
      <c r="BF34" s="295" t="s">
        <v>199</v>
      </c>
      <c r="BG34" s="291" t="s">
        <v>196</v>
      </c>
      <c r="BH34" s="292">
        <v>0.25</v>
      </c>
      <c r="BI34" s="292">
        <v>0.25</v>
      </c>
      <c r="BJ34" s="292">
        <v>0.25</v>
      </c>
      <c r="BK34" s="292">
        <v>0.25</v>
      </c>
      <c r="BL34" s="292">
        <v>0.25</v>
      </c>
      <c r="BM34" s="292">
        <v>0.25</v>
      </c>
      <c r="BN34" s="292">
        <v>0.25</v>
      </c>
      <c r="BO34" s="314">
        <v>0</v>
      </c>
      <c r="BP34" s="292">
        <v>0.25</v>
      </c>
      <c r="BQ34" s="296">
        <v>0.25</v>
      </c>
      <c r="BR34" s="297"/>
      <c r="BS34" s="296"/>
      <c r="BT34" s="296"/>
      <c r="BU34"/>
      <c r="BV34" s="290">
        <v>3</v>
      </c>
      <c r="BW34" s="295" t="s">
        <v>199</v>
      </c>
      <c r="BX34" s="291" t="s">
        <v>196</v>
      </c>
      <c r="BY34" s="296">
        <v>0.25</v>
      </c>
      <c r="BZ34" s="296">
        <v>0.25</v>
      </c>
      <c r="CA34" s="296">
        <v>0.25</v>
      </c>
      <c r="CB34" s="296">
        <v>0.25</v>
      </c>
      <c r="CC34" s="296">
        <v>0.25</v>
      </c>
      <c r="CD34" s="296">
        <v>0.25</v>
      </c>
      <c r="CE34" s="296">
        <v>0.25</v>
      </c>
      <c r="CF34" s="316"/>
      <c r="CG34" s="296">
        <v>0.25</v>
      </c>
      <c r="CH34" s="296">
        <v>0.25</v>
      </c>
      <c r="CI34" s="297"/>
      <c r="CJ34" s="296"/>
      <c r="CK34" s="296"/>
      <c r="CL34"/>
      <c r="CM34" s="290">
        <v>3</v>
      </c>
      <c r="CN34" s="295" t="s">
        <v>199</v>
      </c>
      <c r="CO34" s="291" t="s">
        <v>196</v>
      </c>
      <c r="CP34" s="296">
        <v>0.25</v>
      </c>
      <c r="CQ34" s="296">
        <v>0.25</v>
      </c>
      <c r="CR34" s="296">
        <v>0.25</v>
      </c>
      <c r="CS34" s="296">
        <v>0.25</v>
      </c>
      <c r="CT34" s="296">
        <v>0.25</v>
      </c>
      <c r="CU34" s="296">
        <v>0.25</v>
      </c>
      <c r="CV34" s="296">
        <v>0.25</v>
      </c>
      <c r="CW34" s="316">
        <v>0</v>
      </c>
      <c r="CX34" s="296">
        <v>0.25</v>
      </c>
      <c r="CY34" s="296">
        <v>0.25</v>
      </c>
      <c r="CZ34" s="297"/>
      <c r="DA34" s="296"/>
      <c r="DB34" s="296"/>
      <c r="DC34" s="421"/>
      <c r="DD34"/>
    </row>
    <row r="35" spans="1:108" ht="14.25" thickBot="1" x14ac:dyDescent="0.2">
      <c r="B35" s="135"/>
      <c r="C35" s="136">
        <v>3.1</v>
      </c>
      <c r="D35" s="153" t="s">
        <v>398</v>
      </c>
      <c r="E35" s="154"/>
      <c r="F35" s="155"/>
      <c r="H35" s="471"/>
      <c r="I35" s="472"/>
      <c r="K35" s="1">
        <f t="shared" si="21"/>
        <v>0</v>
      </c>
      <c r="L35" s="1">
        <f t="shared" si="30"/>
        <v>0</v>
      </c>
      <c r="M35" s="1">
        <f t="shared" si="31"/>
        <v>0</v>
      </c>
      <c r="N35" s="1">
        <f t="shared" si="32"/>
        <v>0</v>
      </c>
      <c r="O35" s="1">
        <f t="shared" si="33"/>
        <v>0</v>
      </c>
      <c r="P35" s="1">
        <f t="shared" si="34"/>
        <v>0</v>
      </c>
      <c r="Q35" s="1">
        <f t="shared" si="35"/>
        <v>0</v>
      </c>
      <c r="R35" s="1">
        <f t="shared" si="36"/>
        <v>0</v>
      </c>
      <c r="S35" s="1">
        <f t="shared" si="37"/>
        <v>0</v>
      </c>
      <c r="T35" s="1">
        <f t="shared" si="38"/>
        <v>0</v>
      </c>
      <c r="U35" s="1">
        <f t="shared" si="39"/>
        <v>0</v>
      </c>
      <c r="V35" s="1">
        <f t="shared" si="40"/>
        <v>0</v>
      </c>
      <c r="W35" s="1">
        <f t="shared" si="41"/>
        <v>0</v>
      </c>
      <c r="Y35" s="508" t="s">
        <v>678</v>
      </c>
      <c r="Z35" s="508" t="s">
        <v>678</v>
      </c>
      <c r="AA35" s="508" t="s">
        <v>678</v>
      </c>
      <c r="AB35" s="508" t="s">
        <v>678</v>
      </c>
      <c r="AC35" s="508" t="s">
        <v>678</v>
      </c>
      <c r="AD35" s="508" t="s">
        <v>678</v>
      </c>
      <c r="AE35" s="508" t="s">
        <v>678</v>
      </c>
      <c r="AF35" s="508" t="s">
        <v>678</v>
      </c>
      <c r="AG35" s="508" t="s">
        <v>678</v>
      </c>
      <c r="AH35" s="508" t="s">
        <v>678</v>
      </c>
      <c r="AI35" s="508" t="s">
        <v>678</v>
      </c>
      <c r="AJ35" s="508" t="s">
        <v>678</v>
      </c>
      <c r="AK35" s="508" t="s">
        <v>678</v>
      </c>
      <c r="AN35" s="299">
        <f t="shared" si="4"/>
        <v>3.1</v>
      </c>
      <c r="AO35" s="299" t="str">
        <f t="shared" si="5"/>
        <v xml:space="preserve"> Q1 3</v>
      </c>
      <c r="AP35" s="300" t="str">
        <f t="shared" si="6"/>
        <v>昼光利用</v>
      </c>
      <c r="AQ35" s="301">
        <f t="shared" si="7"/>
        <v>0.3</v>
      </c>
      <c r="AR35" s="301">
        <f t="shared" si="8"/>
        <v>0.3</v>
      </c>
      <c r="AS35" s="301">
        <f t="shared" si="9"/>
        <v>0.5</v>
      </c>
      <c r="AT35" s="301">
        <f t="shared" si="10"/>
        <v>1</v>
      </c>
      <c r="AU35" s="301">
        <f t="shared" si="11"/>
        <v>0.3</v>
      </c>
      <c r="AV35" s="301">
        <f t="shared" si="12"/>
        <v>0.3</v>
      </c>
      <c r="AW35" s="301">
        <f t="shared" si="13"/>
        <v>0.3</v>
      </c>
      <c r="AX35" s="317">
        <f t="shared" si="14"/>
        <v>0</v>
      </c>
      <c r="AY35" s="301">
        <f t="shared" si="20"/>
        <v>0.3</v>
      </c>
      <c r="AZ35" s="301">
        <f t="shared" si="15"/>
        <v>0.3</v>
      </c>
      <c r="BA35" s="302">
        <f t="shared" si="16"/>
        <v>0.3</v>
      </c>
      <c r="BB35" s="301">
        <f t="shared" si="17"/>
        <v>0.3</v>
      </c>
      <c r="BC35" s="301">
        <f t="shared" si="18"/>
        <v>0.3</v>
      </c>
      <c r="BE35" s="299">
        <v>3.1</v>
      </c>
      <c r="BF35" s="303" t="s">
        <v>574</v>
      </c>
      <c r="BG35" s="300" t="s">
        <v>398</v>
      </c>
      <c r="BH35" s="301">
        <v>0.3</v>
      </c>
      <c r="BI35" s="301">
        <v>0.3</v>
      </c>
      <c r="BJ35" s="301">
        <v>0.5</v>
      </c>
      <c r="BK35" s="301">
        <v>1</v>
      </c>
      <c r="BL35" s="301">
        <v>0.3</v>
      </c>
      <c r="BM35" s="301">
        <v>0.3</v>
      </c>
      <c r="BN35" s="301">
        <v>0.3</v>
      </c>
      <c r="BO35" s="317"/>
      <c r="BP35" s="301">
        <v>0.3</v>
      </c>
      <c r="BQ35" s="306">
        <v>0.3</v>
      </c>
      <c r="BR35" s="307">
        <v>0.3</v>
      </c>
      <c r="BS35" s="306">
        <v>0.3</v>
      </c>
      <c r="BT35" s="306">
        <v>0.3</v>
      </c>
      <c r="BV35" s="299">
        <v>3.1</v>
      </c>
      <c r="BW35" s="303" t="s">
        <v>574</v>
      </c>
      <c r="BX35" s="300" t="s">
        <v>398</v>
      </c>
      <c r="BY35" s="306">
        <v>0.3</v>
      </c>
      <c r="BZ35" s="306">
        <v>0.3</v>
      </c>
      <c r="CA35" s="306">
        <v>0.5</v>
      </c>
      <c r="CB35" s="306">
        <v>1</v>
      </c>
      <c r="CC35" s="306">
        <v>0.3</v>
      </c>
      <c r="CD35" s="306">
        <v>0.3</v>
      </c>
      <c r="CE35" s="306">
        <v>0.3</v>
      </c>
      <c r="CF35" s="308"/>
      <c r="CG35" s="306">
        <v>0.3</v>
      </c>
      <c r="CH35" s="306">
        <v>0.3</v>
      </c>
      <c r="CI35" s="307">
        <v>0.3</v>
      </c>
      <c r="CJ35" s="306">
        <v>0.3</v>
      </c>
      <c r="CK35" s="306">
        <v>0.3</v>
      </c>
      <c r="CM35" s="299">
        <v>3.1</v>
      </c>
      <c r="CN35" s="303" t="s">
        <v>574</v>
      </c>
      <c r="CO35" s="300" t="s">
        <v>398</v>
      </c>
      <c r="CP35" s="306">
        <v>0.3</v>
      </c>
      <c r="CQ35" s="306">
        <v>0.3</v>
      </c>
      <c r="CR35" s="306">
        <v>0.5</v>
      </c>
      <c r="CS35" s="306">
        <v>1</v>
      </c>
      <c r="CT35" s="306">
        <v>0.3</v>
      </c>
      <c r="CU35" s="306">
        <v>0.3</v>
      </c>
      <c r="CV35" s="306">
        <v>0.3</v>
      </c>
      <c r="CW35" s="308"/>
      <c r="CX35" s="306">
        <v>0.3</v>
      </c>
      <c r="CY35" s="306">
        <v>0.3</v>
      </c>
      <c r="CZ35" s="307">
        <v>0.3</v>
      </c>
      <c r="DA35" s="306">
        <v>0.3</v>
      </c>
      <c r="DB35" s="306">
        <v>0.3</v>
      </c>
      <c r="DC35" s="422"/>
    </row>
    <row r="36" spans="1:108" x14ac:dyDescent="0.15">
      <c r="B36" s="135"/>
      <c r="C36" s="156"/>
      <c r="D36" s="141">
        <v>1</v>
      </c>
      <c r="E36" s="138" t="s">
        <v>399</v>
      </c>
      <c r="F36" s="157"/>
      <c r="H36" s="473">
        <f>IF(SUMPRODUCT($Y$7:$AH$7,K36:T36)=0,0,SUMPRODUCT($Y$7:$AH$7,Y36:AH36)/SUMPRODUCT($Y$7:$AH$7,K36:T36))</f>
        <v>4</v>
      </c>
      <c r="I36" s="473">
        <f>IF(SUMPRODUCT($AI$7:$AK$7,U36:W36)=0,0,SUMPRODUCT($AI$7:$AK$7,AI36:AK36)/SUMPRODUCT($AI$7:$AK$7,U36:W36))</f>
        <v>0</v>
      </c>
      <c r="K36" s="1">
        <f t="shared" si="21"/>
        <v>1</v>
      </c>
      <c r="L36" s="1">
        <f t="shared" si="30"/>
        <v>0</v>
      </c>
      <c r="M36" s="1">
        <f t="shared" si="31"/>
        <v>0</v>
      </c>
      <c r="N36" s="1">
        <f t="shared" si="32"/>
        <v>0</v>
      </c>
      <c r="O36" s="1">
        <f t="shared" si="33"/>
        <v>0</v>
      </c>
      <c r="P36" s="1">
        <f t="shared" si="34"/>
        <v>0</v>
      </c>
      <c r="Q36" s="1">
        <f t="shared" si="35"/>
        <v>0</v>
      </c>
      <c r="R36" s="1">
        <f t="shared" si="36"/>
        <v>0</v>
      </c>
      <c r="S36" s="1">
        <f t="shared" si="37"/>
        <v>0</v>
      </c>
      <c r="T36" s="1">
        <f t="shared" si="38"/>
        <v>0</v>
      </c>
      <c r="U36" s="1">
        <f t="shared" si="39"/>
        <v>0</v>
      </c>
      <c r="V36" s="1">
        <f t="shared" si="40"/>
        <v>0</v>
      </c>
      <c r="W36" s="1">
        <f t="shared" si="41"/>
        <v>0</v>
      </c>
      <c r="Y36" s="509">
        <v>4</v>
      </c>
      <c r="Z36" s="509"/>
      <c r="AA36" s="509"/>
      <c r="AB36" s="509"/>
      <c r="AC36" s="509"/>
      <c r="AD36" s="509"/>
      <c r="AE36" s="509"/>
      <c r="AF36" s="509"/>
      <c r="AG36" s="509"/>
      <c r="AH36" s="509"/>
      <c r="AI36" s="509"/>
      <c r="AJ36" s="509"/>
      <c r="AK36" s="509"/>
      <c r="AN36" s="299" t="str">
        <f t="shared" si="4"/>
        <v>3.1.1</v>
      </c>
      <c r="AO36" s="299" t="str">
        <f t="shared" si="5"/>
        <v xml:space="preserve"> Q1 3.1</v>
      </c>
      <c r="AP36" s="300" t="str">
        <f t="shared" si="6"/>
        <v>昼光率</v>
      </c>
      <c r="AQ36" s="301">
        <f t="shared" si="7"/>
        <v>0.6</v>
      </c>
      <c r="AR36" s="301">
        <f t="shared" si="8"/>
        <v>0.6</v>
      </c>
      <c r="AS36" s="301">
        <f t="shared" si="9"/>
        <v>0</v>
      </c>
      <c r="AT36" s="301">
        <f t="shared" si="10"/>
        <v>0</v>
      </c>
      <c r="AU36" s="301">
        <f t="shared" si="11"/>
        <v>0.6</v>
      </c>
      <c r="AV36" s="301">
        <f t="shared" si="12"/>
        <v>0.6</v>
      </c>
      <c r="AW36" s="301">
        <f t="shared" si="13"/>
        <v>0.6</v>
      </c>
      <c r="AX36" s="317">
        <f t="shared" si="14"/>
        <v>0</v>
      </c>
      <c r="AY36" s="301">
        <f t="shared" si="20"/>
        <v>0.6</v>
      </c>
      <c r="AZ36" s="301">
        <f t="shared" si="15"/>
        <v>0.6</v>
      </c>
      <c r="BA36" s="302">
        <f t="shared" si="16"/>
        <v>0.6</v>
      </c>
      <c r="BB36" s="301">
        <f t="shared" si="17"/>
        <v>0.6</v>
      </c>
      <c r="BC36" s="301">
        <f t="shared" si="18"/>
        <v>0.5</v>
      </c>
      <c r="BE36" s="299" t="s">
        <v>237</v>
      </c>
      <c r="BF36" s="303" t="s">
        <v>575</v>
      </c>
      <c r="BG36" s="304" t="s">
        <v>576</v>
      </c>
      <c r="BH36" s="301">
        <v>0.6</v>
      </c>
      <c r="BI36" s="301">
        <v>0.6</v>
      </c>
      <c r="BJ36" s="301"/>
      <c r="BK36" s="301"/>
      <c r="BL36" s="301">
        <v>0.6</v>
      </c>
      <c r="BM36" s="301">
        <v>0.6</v>
      </c>
      <c r="BN36" s="301">
        <v>0.6</v>
      </c>
      <c r="BO36" s="317"/>
      <c r="BP36" s="301">
        <v>0.6</v>
      </c>
      <c r="BQ36" s="306">
        <v>0.6</v>
      </c>
      <c r="BR36" s="307">
        <v>0.6</v>
      </c>
      <c r="BS36" s="306">
        <v>0.6</v>
      </c>
      <c r="BT36" s="306">
        <v>0.5</v>
      </c>
      <c r="BV36" s="299" t="s">
        <v>237</v>
      </c>
      <c r="BW36" s="303" t="s">
        <v>575</v>
      </c>
      <c r="BX36" s="304" t="s">
        <v>576</v>
      </c>
      <c r="BY36" s="306">
        <v>0.6</v>
      </c>
      <c r="BZ36" s="306">
        <v>0.6</v>
      </c>
      <c r="CA36" s="306"/>
      <c r="CB36" s="306"/>
      <c r="CC36" s="306">
        <v>0.6</v>
      </c>
      <c r="CD36" s="306">
        <v>0.6</v>
      </c>
      <c r="CE36" s="306">
        <v>0.6</v>
      </c>
      <c r="CF36" s="308"/>
      <c r="CG36" s="306">
        <v>0.6</v>
      </c>
      <c r="CH36" s="306">
        <v>0.6</v>
      </c>
      <c r="CI36" s="307">
        <v>0.6</v>
      </c>
      <c r="CJ36" s="306">
        <v>0.6</v>
      </c>
      <c r="CK36" s="306">
        <v>0.5</v>
      </c>
      <c r="CM36" s="299" t="s">
        <v>237</v>
      </c>
      <c r="CN36" s="303" t="s">
        <v>575</v>
      </c>
      <c r="CO36" s="304" t="s">
        <v>576</v>
      </c>
      <c r="CP36" s="306">
        <v>0.6</v>
      </c>
      <c r="CQ36" s="306">
        <v>0.6</v>
      </c>
      <c r="CR36" s="306"/>
      <c r="CS36" s="306"/>
      <c r="CT36" s="306">
        <v>0.6</v>
      </c>
      <c r="CU36" s="306">
        <v>0.6</v>
      </c>
      <c r="CV36" s="306">
        <v>0.6</v>
      </c>
      <c r="CW36" s="308"/>
      <c r="CX36" s="306">
        <v>0.6</v>
      </c>
      <c r="CY36" s="306">
        <v>0.6</v>
      </c>
      <c r="CZ36" s="307">
        <v>0.6</v>
      </c>
      <c r="DA36" s="306">
        <v>0.6</v>
      </c>
      <c r="DB36" s="306">
        <v>0.5</v>
      </c>
      <c r="DC36" s="422"/>
    </row>
    <row r="37" spans="1:108" x14ac:dyDescent="0.15">
      <c r="B37" s="135"/>
      <c r="C37" s="156"/>
      <c r="D37" s="141">
        <v>2</v>
      </c>
      <c r="E37" s="138" t="s">
        <v>400</v>
      </c>
      <c r="F37" s="157"/>
      <c r="H37" s="474">
        <f t="shared" ref="H37:H38" si="75">IF(SUMPRODUCT($Y$7:$AH$7,K37:T37)=0,0,SUMPRODUCT($Y$7:$AH$7,Y37:AH37)/SUMPRODUCT($Y$7:$AH$7,K37:T37))</f>
        <v>0</v>
      </c>
      <c r="I37" s="474">
        <f t="shared" ref="I37:I38" si="76">IF(SUMPRODUCT($AI$7:$AK$7,U37:W37)=0,0,SUMPRODUCT($AI$7:$AK$7,AI37:AK37)/SUMPRODUCT($AI$7:$AK$7,U37:W37))</f>
        <v>0</v>
      </c>
      <c r="K37" s="1">
        <f t="shared" si="21"/>
        <v>0</v>
      </c>
      <c r="L37" s="1">
        <f t="shared" si="30"/>
        <v>0</v>
      </c>
      <c r="M37" s="1">
        <f t="shared" si="31"/>
        <v>0</v>
      </c>
      <c r="N37" s="1">
        <f t="shared" si="32"/>
        <v>0</v>
      </c>
      <c r="O37" s="1">
        <f t="shared" si="33"/>
        <v>0</v>
      </c>
      <c r="P37" s="1">
        <f t="shared" si="34"/>
        <v>0</v>
      </c>
      <c r="Q37" s="1">
        <f t="shared" si="35"/>
        <v>0</v>
      </c>
      <c r="R37" s="1">
        <f t="shared" si="36"/>
        <v>0</v>
      </c>
      <c r="S37" s="1">
        <f t="shared" si="37"/>
        <v>0</v>
      </c>
      <c r="T37" s="1">
        <f t="shared" si="38"/>
        <v>0</v>
      </c>
      <c r="U37" s="1">
        <f t="shared" si="39"/>
        <v>0</v>
      </c>
      <c r="V37" s="1">
        <f t="shared" si="40"/>
        <v>0</v>
      </c>
      <c r="W37" s="1">
        <f t="shared" si="41"/>
        <v>0</v>
      </c>
      <c r="Y37" s="510"/>
      <c r="Z37" s="510"/>
      <c r="AA37" s="510"/>
      <c r="AB37" s="510"/>
      <c r="AC37" s="510"/>
      <c r="AD37" s="510"/>
      <c r="AE37" s="510"/>
      <c r="AF37" s="510"/>
      <c r="AG37" s="510"/>
      <c r="AH37" s="510"/>
      <c r="AI37" s="510"/>
      <c r="AJ37" s="510"/>
      <c r="AK37" s="510"/>
      <c r="AN37" s="299" t="str">
        <f t="shared" si="4"/>
        <v>3.1.2</v>
      </c>
      <c r="AO37" s="299" t="str">
        <f t="shared" si="5"/>
        <v xml:space="preserve"> Q1 3.1</v>
      </c>
      <c r="AP37" s="300" t="str">
        <f t="shared" si="6"/>
        <v>方位別開口</v>
      </c>
      <c r="AQ37" s="301">
        <f t="shared" si="7"/>
        <v>0</v>
      </c>
      <c r="AR37" s="301">
        <f t="shared" si="8"/>
        <v>0</v>
      </c>
      <c r="AS37" s="301">
        <f t="shared" si="9"/>
        <v>0</v>
      </c>
      <c r="AT37" s="301">
        <f t="shared" si="10"/>
        <v>0</v>
      </c>
      <c r="AU37" s="301">
        <f t="shared" si="11"/>
        <v>0</v>
      </c>
      <c r="AV37" s="301">
        <f t="shared" si="12"/>
        <v>0</v>
      </c>
      <c r="AW37" s="301">
        <f t="shared" si="13"/>
        <v>0</v>
      </c>
      <c r="AX37" s="317">
        <f t="shared" si="14"/>
        <v>0</v>
      </c>
      <c r="AY37" s="301">
        <f t="shared" si="20"/>
        <v>0</v>
      </c>
      <c r="AZ37" s="301">
        <f t="shared" si="15"/>
        <v>0</v>
      </c>
      <c r="BA37" s="302">
        <f t="shared" si="16"/>
        <v>0</v>
      </c>
      <c r="BB37" s="301">
        <f t="shared" si="17"/>
        <v>0</v>
      </c>
      <c r="BC37" s="301">
        <f t="shared" si="18"/>
        <v>0.3</v>
      </c>
      <c r="BE37" s="299" t="s">
        <v>238</v>
      </c>
      <c r="BF37" s="303" t="s">
        <v>575</v>
      </c>
      <c r="BG37" s="304" t="s">
        <v>577</v>
      </c>
      <c r="BH37" s="301"/>
      <c r="BI37" s="301"/>
      <c r="BJ37" s="301"/>
      <c r="BK37" s="301"/>
      <c r="BL37" s="301"/>
      <c r="BM37" s="301"/>
      <c r="BN37" s="301"/>
      <c r="BO37" s="317"/>
      <c r="BP37" s="301"/>
      <c r="BQ37" s="306"/>
      <c r="BR37" s="307"/>
      <c r="BS37" s="306"/>
      <c r="BT37" s="306">
        <v>0.3</v>
      </c>
      <c r="BV37" s="299" t="s">
        <v>238</v>
      </c>
      <c r="BW37" s="303" t="s">
        <v>575</v>
      </c>
      <c r="BX37" s="304" t="s">
        <v>577</v>
      </c>
      <c r="BY37" s="306"/>
      <c r="BZ37" s="306"/>
      <c r="CA37" s="306"/>
      <c r="CB37" s="306"/>
      <c r="CC37" s="306"/>
      <c r="CD37" s="306"/>
      <c r="CE37" s="306"/>
      <c r="CF37" s="308"/>
      <c r="CG37" s="306"/>
      <c r="CH37" s="306"/>
      <c r="CI37" s="307"/>
      <c r="CJ37" s="306"/>
      <c r="CK37" s="306">
        <v>0.3</v>
      </c>
      <c r="CM37" s="299" t="s">
        <v>238</v>
      </c>
      <c r="CN37" s="303" t="s">
        <v>575</v>
      </c>
      <c r="CO37" s="304" t="s">
        <v>577</v>
      </c>
      <c r="CP37" s="306"/>
      <c r="CQ37" s="306"/>
      <c r="CR37" s="306"/>
      <c r="CS37" s="306"/>
      <c r="CT37" s="306"/>
      <c r="CU37" s="306"/>
      <c r="CV37" s="306"/>
      <c r="CW37" s="308"/>
      <c r="CX37" s="306"/>
      <c r="CY37" s="306"/>
      <c r="CZ37" s="307"/>
      <c r="DA37" s="306"/>
      <c r="DB37" s="306">
        <v>0.3</v>
      </c>
      <c r="DC37" s="422"/>
    </row>
    <row r="38" spans="1:108" ht="14.25" thickBot="1" x14ac:dyDescent="0.2">
      <c r="B38" s="135"/>
      <c r="C38" s="162"/>
      <c r="D38" s="141">
        <v>3</v>
      </c>
      <c r="E38" s="138" t="s">
        <v>401</v>
      </c>
      <c r="F38" s="157"/>
      <c r="H38" s="470">
        <f t="shared" si="75"/>
        <v>4</v>
      </c>
      <c r="I38" s="470">
        <f t="shared" si="76"/>
        <v>0</v>
      </c>
      <c r="K38" s="1">
        <f t="shared" si="21"/>
        <v>1</v>
      </c>
      <c r="L38" s="1">
        <f t="shared" si="30"/>
        <v>0</v>
      </c>
      <c r="M38" s="1">
        <f t="shared" si="31"/>
        <v>0</v>
      </c>
      <c r="N38" s="1">
        <f t="shared" si="32"/>
        <v>0</v>
      </c>
      <c r="O38" s="1">
        <f t="shared" si="33"/>
        <v>0</v>
      </c>
      <c r="P38" s="1">
        <f t="shared" si="34"/>
        <v>0</v>
      </c>
      <c r="Q38" s="1">
        <f t="shared" si="35"/>
        <v>0</v>
      </c>
      <c r="R38" s="1">
        <f t="shared" si="36"/>
        <v>0</v>
      </c>
      <c r="S38" s="1">
        <f t="shared" si="37"/>
        <v>0</v>
      </c>
      <c r="T38" s="1">
        <f t="shared" si="38"/>
        <v>0</v>
      </c>
      <c r="U38" s="1">
        <f t="shared" si="39"/>
        <v>0</v>
      </c>
      <c r="V38" s="1">
        <f t="shared" si="40"/>
        <v>0</v>
      </c>
      <c r="W38" s="1">
        <f t="shared" si="41"/>
        <v>0</v>
      </c>
      <c r="Y38" s="507">
        <v>4</v>
      </c>
      <c r="Z38" s="507"/>
      <c r="AA38" s="507"/>
      <c r="AB38" s="507"/>
      <c r="AC38" s="507"/>
      <c r="AD38" s="507"/>
      <c r="AE38" s="507"/>
      <c r="AF38" s="507"/>
      <c r="AG38" s="507"/>
      <c r="AH38" s="507"/>
      <c r="AI38" s="507"/>
      <c r="AJ38" s="507"/>
      <c r="AK38" s="507"/>
      <c r="AN38" s="299" t="str">
        <f t="shared" si="4"/>
        <v>3.1.3</v>
      </c>
      <c r="AO38" s="299" t="str">
        <f t="shared" si="5"/>
        <v xml:space="preserve"> Q1 3.1</v>
      </c>
      <c r="AP38" s="300" t="str">
        <f t="shared" si="6"/>
        <v>昼光利用設備</v>
      </c>
      <c r="AQ38" s="301">
        <f t="shared" si="7"/>
        <v>0.4</v>
      </c>
      <c r="AR38" s="301">
        <f t="shared" si="8"/>
        <v>0.4</v>
      </c>
      <c r="AS38" s="301">
        <f t="shared" si="9"/>
        <v>1</v>
      </c>
      <c r="AT38" s="301">
        <f t="shared" si="10"/>
        <v>1</v>
      </c>
      <c r="AU38" s="301">
        <f t="shared" si="11"/>
        <v>0.4</v>
      </c>
      <c r="AV38" s="301">
        <f t="shared" si="12"/>
        <v>0.4</v>
      </c>
      <c r="AW38" s="301">
        <f t="shared" si="13"/>
        <v>0.4</v>
      </c>
      <c r="AX38" s="317">
        <f t="shared" si="14"/>
        <v>0</v>
      </c>
      <c r="AY38" s="301">
        <f t="shared" si="20"/>
        <v>0.4</v>
      </c>
      <c r="AZ38" s="301">
        <f t="shared" si="15"/>
        <v>0.4</v>
      </c>
      <c r="BA38" s="302">
        <f t="shared" si="16"/>
        <v>0.4</v>
      </c>
      <c r="BB38" s="301">
        <f t="shared" si="17"/>
        <v>0.4</v>
      </c>
      <c r="BC38" s="301">
        <f t="shared" si="18"/>
        <v>0.2</v>
      </c>
      <c r="BE38" s="299" t="s">
        <v>239</v>
      </c>
      <c r="BF38" s="303" t="s">
        <v>575</v>
      </c>
      <c r="BG38" s="304" t="s">
        <v>578</v>
      </c>
      <c r="BH38" s="301">
        <v>0.4</v>
      </c>
      <c r="BI38" s="301">
        <v>0.4</v>
      </c>
      <c r="BJ38" s="301">
        <v>1</v>
      </c>
      <c r="BK38" s="301">
        <v>1</v>
      </c>
      <c r="BL38" s="301">
        <v>0.4</v>
      </c>
      <c r="BM38" s="301">
        <v>0.4</v>
      </c>
      <c r="BN38" s="301">
        <v>0.4</v>
      </c>
      <c r="BO38" s="317"/>
      <c r="BP38" s="301">
        <v>0.4</v>
      </c>
      <c r="BQ38" s="306">
        <v>0.4</v>
      </c>
      <c r="BR38" s="307">
        <v>0.4</v>
      </c>
      <c r="BS38" s="306">
        <v>0.4</v>
      </c>
      <c r="BT38" s="306">
        <v>0.2</v>
      </c>
      <c r="BV38" s="299" t="s">
        <v>239</v>
      </c>
      <c r="BW38" s="303" t="s">
        <v>575</v>
      </c>
      <c r="BX38" s="304" t="s">
        <v>578</v>
      </c>
      <c r="BY38" s="306">
        <v>0.4</v>
      </c>
      <c r="BZ38" s="306">
        <v>0.4</v>
      </c>
      <c r="CA38" s="306">
        <v>1</v>
      </c>
      <c r="CB38" s="306">
        <v>1</v>
      </c>
      <c r="CC38" s="306">
        <v>0.4</v>
      </c>
      <c r="CD38" s="306">
        <v>0.4</v>
      </c>
      <c r="CE38" s="306">
        <v>0.4</v>
      </c>
      <c r="CF38" s="308"/>
      <c r="CG38" s="306">
        <v>0.4</v>
      </c>
      <c r="CH38" s="306">
        <v>0.4</v>
      </c>
      <c r="CI38" s="307">
        <v>0.4</v>
      </c>
      <c r="CJ38" s="306">
        <v>0.4</v>
      </c>
      <c r="CK38" s="306">
        <v>0.2</v>
      </c>
      <c r="CM38" s="299" t="s">
        <v>239</v>
      </c>
      <c r="CN38" s="303" t="s">
        <v>575</v>
      </c>
      <c r="CO38" s="304" t="s">
        <v>578</v>
      </c>
      <c r="CP38" s="306">
        <v>0.4</v>
      </c>
      <c r="CQ38" s="306">
        <v>0.4</v>
      </c>
      <c r="CR38" s="306">
        <v>1</v>
      </c>
      <c r="CS38" s="306">
        <v>1</v>
      </c>
      <c r="CT38" s="306">
        <v>0.4</v>
      </c>
      <c r="CU38" s="306">
        <v>0.4</v>
      </c>
      <c r="CV38" s="306">
        <v>0.4</v>
      </c>
      <c r="CW38" s="308"/>
      <c r="CX38" s="306">
        <v>0.4</v>
      </c>
      <c r="CY38" s="306">
        <v>0.4</v>
      </c>
      <c r="CZ38" s="307">
        <v>0.4</v>
      </c>
      <c r="DA38" s="306">
        <v>0.4</v>
      </c>
      <c r="DB38" s="306">
        <v>0.2</v>
      </c>
      <c r="DC38" s="422"/>
    </row>
    <row r="39" spans="1:108" ht="14.25" thickBot="1" x14ac:dyDescent="0.2">
      <c r="B39" s="163"/>
      <c r="C39" s="146">
        <v>3.2</v>
      </c>
      <c r="D39" s="137" t="s">
        <v>402</v>
      </c>
      <c r="E39" s="154"/>
      <c r="F39" s="155"/>
      <c r="H39" s="478"/>
      <c r="I39" s="479"/>
      <c r="K39" s="1">
        <f t="shared" si="21"/>
        <v>0</v>
      </c>
      <c r="L39" s="1">
        <f t="shared" si="30"/>
        <v>0</v>
      </c>
      <c r="M39" s="1">
        <f t="shared" si="31"/>
        <v>0</v>
      </c>
      <c r="N39" s="1">
        <f t="shared" si="32"/>
        <v>0</v>
      </c>
      <c r="O39" s="1">
        <f t="shared" si="33"/>
        <v>0</v>
      </c>
      <c r="P39" s="1">
        <f t="shared" si="34"/>
        <v>0</v>
      </c>
      <c r="Q39" s="1">
        <f t="shared" si="35"/>
        <v>0</v>
      </c>
      <c r="R39" s="1">
        <f t="shared" si="36"/>
        <v>0</v>
      </c>
      <c r="S39" s="1">
        <f t="shared" si="37"/>
        <v>0</v>
      </c>
      <c r="T39" s="1">
        <f t="shared" si="38"/>
        <v>0</v>
      </c>
      <c r="U39" s="1">
        <f t="shared" si="39"/>
        <v>0</v>
      </c>
      <c r="V39" s="1">
        <f t="shared" si="40"/>
        <v>0</v>
      </c>
      <c r="W39" s="1">
        <f t="shared" si="41"/>
        <v>0</v>
      </c>
      <c r="Y39" s="516" t="s">
        <v>678</v>
      </c>
      <c r="Z39" s="516" t="s">
        <v>678</v>
      </c>
      <c r="AA39" s="516" t="s">
        <v>678</v>
      </c>
      <c r="AB39" s="516" t="s">
        <v>678</v>
      </c>
      <c r="AC39" s="516" t="s">
        <v>678</v>
      </c>
      <c r="AD39" s="516" t="s">
        <v>678</v>
      </c>
      <c r="AE39" s="516" t="s">
        <v>678</v>
      </c>
      <c r="AF39" s="516" t="s">
        <v>678</v>
      </c>
      <c r="AG39" s="516" t="s">
        <v>678</v>
      </c>
      <c r="AH39" s="516" t="s">
        <v>678</v>
      </c>
      <c r="AI39" s="516" t="s">
        <v>678</v>
      </c>
      <c r="AJ39" s="516" t="s">
        <v>678</v>
      </c>
      <c r="AK39" s="516" t="s">
        <v>678</v>
      </c>
      <c r="AN39" s="299">
        <f t="shared" si="4"/>
        <v>3.2</v>
      </c>
      <c r="AO39" s="299" t="str">
        <f t="shared" si="5"/>
        <v xml:space="preserve"> Q1 3</v>
      </c>
      <c r="AP39" s="300" t="str">
        <f t="shared" si="6"/>
        <v>グレア対策</v>
      </c>
      <c r="AQ39" s="301">
        <f t="shared" si="7"/>
        <v>0.3</v>
      </c>
      <c r="AR39" s="301">
        <f t="shared" si="8"/>
        <v>0.3</v>
      </c>
      <c r="AS39" s="301">
        <f t="shared" si="9"/>
        <v>0</v>
      </c>
      <c r="AT39" s="301">
        <f t="shared" si="10"/>
        <v>0</v>
      </c>
      <c r="AU39" s="301">
        <f t="shared" si="11"/>
        <v>0.3</v>
      </c>
      <c r="AV39" s="301">
        <f t="shared" si="12"/>
        <v>0.3</v>
      </c>
      <c r="AW39" s="301">
        <f t="shared" si="13"/>
        <v>0.3</v>
      </c>
      <c r="AX39" s="317">
        <f t="shared" si="14"/>
        <v>0</v>
      </c>
      <c r="AY39" s="301">
        <f t="shared" si="20"/>
        <v>0.3</v>
      </c>
      <c r="AZ39" s="301">
        <f t="shared" si="15"/>
        <v>0.3</v>
      </c>
      <c r="BA39" s="302">
        <f t="shared" si="16"/>
        <v>0.3</v>
      </c>
      <c r="BB39" s="301">
        <f t="shared" si="17"/>
        <v>0.3</v>
      </c>
      <c r="BC39" s="301">
        <f t="shared" si="18"/>
        <v>0.3</v>
      </c>
      <c r="BE39" s="299">
        <v>3.2</v>
      </c>
      <c r="BF39" s="303" t="s">
        <v>574</v>
      </c>
      <c r="BG39" s="304" t="s">
        <v>402</v>
      </c>
      <c r="BH39" s="301">
        <v>0.3</v>
      </c>
      <c r="BI39" s="301">
        <v>0.3</v>
      </c>
      <c r="BJ39" s="301"/>
      <c r="BK39" s="301"/>
      <c r="BL39" s="301">
        <v>0.3</v>
      </c>
      <c r="BM39" s="301">
        <v>0.3</v>
      </c>
      <c r="BN39" s="301">
        <v>0.3</v>
      </c>
      <c r="BO39" s="317"/>
      <c r="BP39" s="301">
        <v>0.3</v>
      </c>
      <c r="BQ39" s="306">
        <v>0.3</v>
      </c>
      <c r="BR39" s="307">
        <v>0.3</v>
      </c>
      <c r="BS39" s="306">
        <v>0.3</v>
      </c>
      <c r="BT39" s="306">
        <v>0.3</v>
      </c>
      <c r="BV39" s="299">
        <v>3.2</v>
      </c>
      <c r="BW39" s="303" t="s">
        <v>574</v>
      </c>
      <c r="BX39" s="304" t="s">
        <v>402</v>
      </c>
      <c r="BY39" s="306">
        <v>0.3</v>
      </c>
      <c r="BZ39" s="306">
        <v>0.3</v>
      </c>
      <c r="CA39" s="306"/>
      <c r="CB39" s="306"/>
      <c r="CC39" s="306">
        <v>0.3</v>
      </c>
      <c r="CD39" s="306">
        <v>0.3</v>
      </c>
      <c r="CE39" s="306">
        <v>0.3</v>
      </c>
      <c r="CF39" s="308"/>
      <c r="CG39" s="306">
        <v>0.3</v>
      </c>
      <c r="CH39" s="306">
        <v>0.3</v>
      </c>
      <c r="CI39" s="307">
        <v>0.3</v>
      </c>
      <c r="CJ39" s="306">
        <v>0.3</v>
      </c>
      <c r="CK39" s="306">
        <v>0.3</v>
      </c>
      <c r="CM39" s="299">
        <v>3.2</v>
      </c>
      <c r="CN39" s="303" t="s">
        <v>574</v>
      </c>
      <c r="CO39" s="304" t="s">
        <v>402</v>
      </c>
      <c r="CP39" s="306">
        <v>0.3</v>
      </c>
      <c r="CQ39" s="306">
        <v>0.3</v>
      </c>
      <c r="CR39" s="306"/>
      <c r="CS39" s="306"/>
      <c r="CT39" s="306">
        <v>0.3</v>
      </c>
      <c r="CU39" s="306">
        <v>0.3</v>
      </c>
      <c r="CV39" s="306">
        <v>0.3</v>
      </c>
      <c r="CW39" s="308"/>
      <c r="CX39" s="306">
        <v>0.3</v>
      </c>
      <c r="CY39" s="306">
        <v>0.3</v>
      </c>
      <c r="CZ39" s="307">
        <v>0.3</v>
      </c>
      <c r="DA39" s="306">
        <v>0.3</v>
      </c>
      <c r="DB39" s="306">
        <v>0.3</v>
      </c>
      <c r="DC39" s="422"/>
    </row>
    <row r="40" spans="1:108" hidden="1" x14ac:dyDescent="0.15">
      <c r="B40" s="163"/>
      <c r="C40" s="156"/>
      <c r="D40" s="164">
        <v>1</v>
      </c>
      <c r="E40" s="165" t="s">
        <v>403</v>
      </c>
      <c r="F40" s="166"/>
      <c r="H40" s="473">
        <f t="shared" si="24"/>
        <v>0</v>
      </c>
      <c r="I40" s="473">
        <f t="shared" si="25"/>
        <v>0</v>
      </c>
      <c r="K40" s="1">
        <f t="shared" si="21"/>
        <v>0</v>
      </c>
      <c r="L40" s="1">
        <f t="shared" si="30"/>
        <v>0</v>
      </c>
      <c r="M40" s="1">
        <f t="shared" si="31"/>
        <v>0</v>
      </c>
      <c r="N40" s="1">
        <f t="shared" si="32"/>
        <v>0</v>
      </c>
      <c r="O40" s="1">
        <f t="shared" si="33"/>
        <v>0</v>
      </c>
      <c r="P40" s="1">
        <f t="shared" si="34"/>
        <v>0</v>
      </c>
      <c r="Q40" s="1">
        <f t="shared" si="35"/>
        <v>0</v>
      </c>
      <c r="R40" s="1">
        <f t="shared" si="36"/>
        <v>0</v>
      </c>
      <c r="S40" s="1">
        <f t="shared" si="37"/>
        <v>0</v>
      </c>
      <c r="T40" s="1">
        <f t="shared" si="38"/>
        <v>0</v>
      </c>
      <c r="U40" s="1">
        <f t="shared" si="39"/>
        <v>0</v>
      </c>
      <c r="V40" s="1">
        <f t="shared" si="40"/>
        <v>0</v>
      </c>
      <c r="W40" s="1">
        <f t="shared" si="41"/>
        <v>0</v>
      </c>
      <c r="Y40" s="509" t="s">
        <v>678</v>
      </c>
      <c r="Z40" s="509" t="s">
        <v>678</v>
      </c>
      <c r="AA40" s="509" t="s">
        <v>678</v>
      </c>
      <c r="AB40" s="509" t="s">
        <v>678</v>
      </c>
      <c r="AC40" s="509" t="s">
        <v>678</v>
      </c>
      <c r="AD40" s="509" t="s">
        <v>678</v>
      </c>
      <c r="AE40" s="509" t="s">
        <v>678</v>
      </c>
      <c r="AF40" s="509" t="s">
        <v>678</v>
      </c>
      <c r="AG40" s="509" t="s">
        <v>678</v>
      </c>
      <c r="AH40" s="509" t="s">
        <v>678</v>
      </c>
      <c r="AI40" s="509" t="s">
        <v>678</v>
      </c>
      <c r="AJ40" s="509" t="s">
        <v>678</v>
      </c>
      <c r="AK40" s="509" t="s">
        <v>678</v>
      </c>
      <c r="AN40" s="299" t="str">
        <f t="shared" si="4"/>
        <v>3.2.1</v>
      </c>
      <c r="AO40" s="299" t="str">
        <f t="shared" si="5"/>
        <v xml:space="preserve"> Q1 3.2</v>
      </c>
      <c r="AP40" s="300" t="str">
        <f t="shared" si="6"/>
        <v>照明器具のグレア</v>
      </c>
      <c r="AQ40" s="301">
        <f t="shared" si="7"/>
        <v>0.4</v>
      </c>
      <c r="AR40" s="301">
        <f t="shared" si="8"/>
        <v>0.4</v>
      </c>
      <c r="AS40" s="301">
        <f t="shared" si="9"/>
        <v>0</v>
      </c>
      <c r="AT40" s="301">
        <f t="shared" si="10"/>
        <v>0</v>
      </c>
      <c r="AU40" s="301">
        <f t="shared" si="11"/>
        <v>0.4</v>
      </c>
      <c r="AV40" s="301">
        <f t="shared" si="12"/>
        <v>0.4</v>
      </c>
      <c r="AW40" s="301">
        <f t="shared" si="13"/>
        <v>0.4</v>
      </c>
      <c r="AX40" s="317">
        <f t="shared" si="14"/>
        <v>0</v>
      </c>
      <c r="AY40" s="301">
        <f t="shared" si="20"/>
        <v>0.4</v>
      </c>
      <c r="AZ40" s="301">
        <f t="shared" si="15"/>
        <v>0.3</v>
      </c>
      <c r="BA40" s="302">
        <f t="shared" si="16"/>
        <v>0.4</v>
      </c>
      <c r="BB40" s="301">
        <f t="shared" si="17"/>
        <v>0.4</v>
      </c>
      <c r="BC40" s="301">
        <f t="shared" si="18"/>
        <v>0.4</v>
      </c>
      <c r="BE40" s="299" t="s">
        <v>240</v>
      </c>
      <c r="BF40" s="303" t="s">
        <v>579</v>
      </c>
      <c r="BG40" s="304" t="s">
        <v>580</v>
      </c>
      <c r="BH40" s="311">
        <v>0.4</v>
      </c>
      <c r="BI40" s="311">
        <v>0.4</v>
      </c>
      <c r="BJ40" s="311"/>
      <c r="BK40" s="311"/>
      <c r="BL40" s="311">
        <v>0.4</v>
      </c>
      <c r="BM40" s="311">
        <v>0.4</v>
      </c>
      <c r="BN40" s="311">
        <v>0.4</v>
      </c>
      <c r="BO40" s="319"/>
      <c r="BP40" s="311">
        <v>0.4</v>
      </c>
      <c r="BQ40" s="321">
        <v>0.3</v>
      </c>
      <c r="BR40" s="307">
        <v>0.4</v>
      </c>
      <c r="BS40" s="306">
        <v>0.4</v>
      </c>
      <c r="BT40" s="306">
        <v>0.4</v>
      </c>
      <c r="BV40" s="299" t="s">
        <v>240</v>
      </c>
      <c r="BW40" s="303" t="s">
        <v>579</v>
      </c>
      <c r="BX40" s="304" t="s">
        <v>580</v>
      </c>
      <c r="BY40" s="306"/>
      <c r="BZ40" s="306"/>
      <c r="CA40" s="306"/>
      <c r="CB40" s="306"/>
      <c r="CC40" s="306"/>
      <c r="CD40" s="306"/>
      <c r="CE40" s="306"/>
      <c r="CF40" s="308"/>
      <c r="CG40" s="306"/>
      <c r="CH40" s="306"/>
      <c r="CI40" s="307"/>
      <c r="CJ40" s="306"/>
      <c r="CK40" s="306"/>
      <c r="CM40" s="299" t="s">
        <v>240</v>
      </c>
      <c r="CN40" s="303" t="s">
        <v>579</v>
      </c>
      <c r="CO40" s="304" t="s">
        <v>580</v>
      </c>
      <c r="CP40" s="306">
        <v>0.4</v>
      </c>
      <c r="CQ40" s="306">
        <v>0.4</v>
      </c>
      <c r="CR40" s="306"/>
      <c r="CS40" s="306"/>
      <c r="CT40" s="306">
        <v>0.4</v>
      </c>
      <c r="CU40" s="306">
        <v>0.4</v>
      </c>
      <c r="CV40" s="306">
        <v>0.4</v>
      </c>
      <c r="CW40" s="308"/>
      <c r="CX40" s="306">
        <v>0.4</v>
      </c>
      <c r="CY40" s="306">
        <v>0.4</v>
      </c>
      <c r="CZ40" s="307">
        <v>0.4</v>
      </c>
      <c r="DA40" s="306">
        <v>0.4</v>
      </c>
      <c r="DB40" s="306">
        <v>0.4</v>
      </c>
      <c r="DC40" s="422"/>
    </row>
    <row r="41" spans="1:108" x14ac:dyDescent="0.15">
      <c r="B41" s="163"/>
      <c r="C41" s="156"/>
      <c r="D41" s="141">
        <v>1</v>
      </c>
      <c r="E41" s="138" t="s">
        <v>404</v>
      </c>
      <c r="F41" s="157"/>
      <c r="H41" s="473">
        <f>IF(SUMPRODUCT($Y$7:$AH$7,K41:T41)=0,0,SUMPRODUCT($Y$7:$AH$7,Y41:AH41)/SUMPRODUCT($Y$7:$AH$7,K41:T41))</f>
        <v>4</v>
      </c>
      <c r="I41" s="473">
        <f>IF(SUMPRODUCT($AI$7:$AK$7,U41:W41)=0,0,SUMPRODUCT($AI$7:$AK$7,AI41:AK41)/SUMPRODUCT($AI$7:$AK$7,U41:W41))</f>
        <v>0</v>
      </c>
      <c r="K41" s="1">
        <f t="shared" si="21"/>
        <v>1</v>
      </c>
      <c r="L41" s="1">
        <f t="shared" si="30"/>
        <v>0</v>
      </c>
      <c r="M41" s="1">
        <f t="shared" si="31"/>
        <v>0</v>
      </c>
      <c r="N41" s="1">
        <f t="shared" si="32"/>
        <v>0</v>
      </c>
      <c r="O41" s="1">
        <f t="shared" si="33"/>
        <v>0</v>
      </c>
      <c r="P41" s="1">
        <f t="shared" si="34"/>
        <v>0</v>
      </c>
      <c r="Q41" s="1">
        <f t="shared" si="35"/>
        <v>0</v>
      </c>
      <c r="R41" s="1">
        <f t="shared" si="36"/>
        <v>0</v>
      </c>
      <c r="S41" s="1">
        <f t="shared" si="37"/>
        <v>0</v>
      </c>
      <c r="T41" s="1">
        <f t="shared" si="38"/>
        <v>0</v>
      </c>
      <c r="U41" s="1">
        <f t="shared" si="39"/>
        <v>0</v>
      </c>
      <c r="V41" s="1">
        <f t="shared" si="40"/>
        <v>0</v>
      </c>
      <c r="W41" s="1">
        <f t="shared" si="41"/>
        <v>0</v>
      </c>
      <c r="Y41" s="510">
        <v>4</v>
      </c>
      <c r="Z41" s="510"/>
      <c r="AA41" s="510"/>
      <c r="AB41" s="510"/>
      <c r="AC41" s="510"/>
      <c r="AD41" s="510"/>
      <c r="AE41" s="510"/>
      <c r="AF41" s="510"/>
      <c r="AG41" s="510"/>
      <c r="AH41" s="510"/>
      <c r="AI41" s="510"/>
      <c r="AJ41" s="510"/>
      <c r="AK41" s="510"/>
      <c r="AN41" s="299" t="str">
        <f t="shared" si="4"/>
        <v>3.2.2</v>
      </c>
      <c r="AO41" s="299" t="str">
        <f t="shared" si="5"/>
        <v xml:space="preserve"> Q1 3.2</v>
      </c>
      <c r="AP41" s="300" t="str">
        <f t="shared" ref="AP41:AP72" si="77">IF($AN$3=1,BX41,IF($AN$3=2,CO41,BG41))</f>
        <v>昼光制御</v>
      </c>
      <c r="AQ41" s="301">
        <f t="shared" ref="AQ41:AQ72" si="78">IF($AN$3=1,BY41,IF($AN$3=2,CP41,BH41))</f>
        <v>0.6</v>
      </c>
      <c r="AR41" s="301">
        <f t="shared" ref="AR41:AR72" si="79">IF($AN$3=1,BZ41,IF($AN$3=2,CQ41,BI41))</f>
        <v>0.6</v>
      </c>
      <c r="AS41" s="301">
        <f t="shared" ref="AS41:AS72" si="80">IF($AN$3=1,CA41,IF($AN$3=2,CR41,BJ41))</f>
        <v>0</v>
      </c>
      <c r="AT41" s="301">
        <f t="shared" ref="AT41:AT72" si="81">IF($AN$3=1,CB41,IF($AN$3=2,CS41,BK41))</f>
        <v>0</v>
      </c>
      <c r="AU41" s="301">
        <f t="shared" ref="AU41:AU72" si="82">IF($AN$3=1,CC41,IF($AN$3=2,CT41,BL41))</f>
        <v>0.6</v>
      </c>
      <c r="AV41" s="301">
        <f t="shared" ref="AV41:AV72" si="83">IF($AN$3=1,CD41,IF($AN$3=2,CU41,BM41))</f>
        <v>0.6</v>
      </c>
      <c r="AW41" s="301">
        <f t="shared" ref="AW41:AW72" si="84">IF($AN$3=1,CE41,IF($AN$3=2,CV41,BN41))</f>
        <v>0.6</v>
      </c>
      <c r="AX41" s="317">
        <f t="shared" ref="AX41:AY72" si="85">IF($AN$3=1,CF41,IF($AN$3=2,CW41,BO41))</f>
        <v>0</v>
      </c>
      <c r="AY41" s="301">
        <f t="shared" ref="AY41:AY72" si="86">IF($AN$3=1,CG41,IF($AN$3=2,CX41,BP41))</f>
        <v>0.6</v>
      </c>
      <c r="AZ41" s="301">
        <f t="shared" ref="AZ41:AZ72" si="87">IF($AN$3=1,CH41,IF($AN$3=2,CY41,BQ41))</f>
        <v>0.4</v>
      </c>
      <c r="BA41" s="302">
        <f t="shared" ref="BA41:BA72" si="88">IF($AN$3=1,CI41,IF($AN$3=2,CZ41,BR41))</f>
        <v>0.6</v>
      </c>
      <c r="BB41" s="301">
        <f t="shared" ref="BB41:BB72" si="89">IF($AN$3=1,CJ41,IF($AN$3=2,DA41,BS41))</f>
        <v>0.6</v>
      </c>
      <c r="BC41" s="301">
        <f t="shared" ref="BC41:BC72" si="90">IF($AN$3=1,CK41,IF($AN$3=2,DB41,BT41))</f>
        <v>0.6</v>
      </c>
      <c r="BE41" s="299" t="s">
        <v>241</v>
      </c>
      <c r="BF41" s="303" t="s">
        <v>579</v>
      </c>
      <c r="BG41" s="304" t="s">
        <v>581</v>
      </c>
      <c r="BH41" s="301">
        <v>0.6</v>
      </c>
      <c r="BI41" s="301">
        <v>0.6</v>
      </c>
      <c r="BJ41" s="301"/>
      <c r="BK41" s="301"/>
      <c r="BL41" s="301">
        <v>0.6</v>
      </c>
      <c r="BM41" s="301">
        <v>0.6</v>
      </c>
      <c r="BN41" s="301">
        <v>0.6</v>
      </c>
      <c r="BO41" s="317"/>
      <c r="BP41" s="301">
        <v>0.6</v>
      </c>
      <c r="BQ41" s="321">
        <v>0.4</v>
      </c>
      <c r="BR41" s="307">
        <v>0.6</v>
      </c>
      <c r="BS41" s="306">
        <v>0.6</v>
      </c>
      <c r="BT41" s="306">
        <v>0.6</v>
      </c>
      <c r="BV41" s="299" t="s">
        <v>241</v>
      </c>
      <c r="BW41" s="303" t="s">
        <v>579</v>
      </c>
      <c r="BX41" s="304" t="s">
        <v>581</v>
      </c>
      <c r="BY41" s="306">
        <v>1</v>
      </c>
      <c r="BZ41" s="306">
        <v>1</v>
      </c>
      <c r="CA41" s="306"/>
      <c r="CB41" s="306"/>
      <c r="CC41" s="306">
        <v>1</v>
      </c>
      <c r="CD41" s="306">
        <v>1</v>
      </c>
      <c r="CE41" s="306">
        <v>1</v>
      </c>
      <c r="CF41" s="308"/>
      <c r="CG41" s="306">
        <v>1</v>
      </c>
      <c r="CH41" s="306">
        <v>1</v>
      </c>
      <c r="CI41" s="307">
        <v>1</v>
      </c>
      <c r="CJ41" s="306">
        <v>1</v>
      </c>
      <c r="CK41" s="306">
        <v>1</v>
      </c>
      <c r="CM41" s="299" t="s">
        <v>241</v>
      </c>
      <c r="CN41" s="303" t="s">
        <v>579</v>
      </c>
      <c r="CO41" s="304" t="s">
        <v>581</v>
      </c>
      <c r="CP41" s="306">
        <v>0.6</v>
      </c>
      <c r="CQ41" s="306">
        <v>0.6</v>
      </c>
      <c r="CR41" s="306"/>
      <c r="CS41" s="306"/>
      <c r="CT41" s="306">
        <v>0.6</v>
      </c>
      <c r="CU41" s="306">
        <v>0.6</v>
      </c>
      <c r="CV41" s="306">
        <v>0.6</v>
      </c>
      <c r="CW41" s="308"/>
      <c r="CX41" s="306">
        <v>0.6</v>
      </c>
      <c r="CY41" s="306">
        <v>0.6</v>
      </c>
      <c r="CZ41" s="307">
        <v>0.6</v>
      </c>
      <c r="DA41" s="306">
        <v>0.6</v>
      </c>
      <c r="DB41" s="306">
        <v>0.6</v>
      </c>
      <c r="DC41" s="422"/>
    </row>
    <row r="42" spans="1:108" x14ac:dyDescent="0.15">
      <c r="B42" s="163"/>
      <c r="C42" s="162"/>
      <c r="D42" s="141">
        <v>2</v>
      </c>
      <c r="E42" s="138" t="s">
        <v>208</v>
      </c>
      <c r="F42" s="157"/>
      <c r="H42" s="474">
        <f t="shared" ref="H42:H43" si="91">IF(SUMPRODUCT($Y$7:$AH$7,K42:T42)=0,0,SUMPRODUCT($Y$7:$AH$7,Y42:AH42)/SUMPRODUCT($Y$7:$AH$7,K42:T42))</f>
        <v>0</v>
      </c>
      <c r="I42" s="474">
        <f t="shared" ref="I42:I43" si="92">IF(SUMPRODUCT($AI$7:$AK$7,U42:W42)=0,0,SUMPRODUCT($AI$7:$AK$7,AI42:AK42)/SUMPRODUCT($AI$7:$AK$7,U42:W42))</f>
        <v>0</v>
      </c>
      <c r="K42" s="1">
        <f t="shared" si="21"/>
        <v>0</v>
      </c>
      <c r="L42" s="1">
        <f t="shared" si="30"/>
        <v>0</v>
      </c>
      <c r="M42" s="1">
        <f t="shared" si="31"/>
        <v>0</v>
      </c>
      <c r="N42" s="1">
        <f t="shared" si="32"/>
        <v>0</v>
      </c>
      <c r="O42" s="1">
        <f t="shared" si="33"/>
        <v>0</v>
      </c>
      <c r="P42" s="1">
        <f t="shared" si="34"/>
        <v>0</v>
      </c>
      <c r="Q42" s="1">
        <f t="shared" si="35"/>
        <v>0</v>
      </c>
      <c r="R42" s="1">
        <f t="shared" si="36"/>
        <v>0</v>
      </c>
      <c r="S42" s="1">
        <f t="shared" si="37"/>
        <v>0</v>
      </c>
      <c r="T42" s="1">
        <f t="shared" si="38"/>
        <v>0</v>
      </c>
      <c r="U42" s="1">
        <f t="shared" si="39"/>
        <v>0</v>
      </c>
      <c r="V42" s="1">
        <f t="shared" si="40"/>
        <v>0</v>
      </c>
      <c r="W42" s="1">
        <f t="shared" si="41"/>
        <v>0</v>
      </c>
      <c r="Y42" s="510" t="s">
        <v>678</v>
      </c>
      <c r="Z42" s="510" t="s">
        <v>678</v>
      </c>
      <c r="AA42" s="510" t="s">
        <v>678</v>
      </c>
      <c r="AB42" s="510" t="s">
        <v>678</v>
      </c>
      <c r="AC42" s="510" t="s">
        <v>678</v>
      </c>
      <c r="AD42" s="510" t="s">
        <v>678</v>
      </c>
      <c r="AE42" s="510" t="s">
        <v>678</v>
      </c>
      <c r="AF42" s="510" t="s">
        <v>678</v>
      </c>
      <c r="AG42" s="510">
        <v>0</v>
      </c>
      <c r="AH42" s="510"/>
      <c r="AI42" s="510" t="s">
        <v>678</v>
      </c>
      <c r="AJ42" s="510" t="s">
        <v>678</v>
      </c>
      <c r="AK42" s="510" t="s">
        <v>678</v>
      </c>
      <c r="AN42" s="299" t="str">
        <f t="shared" ref="AN42" si="93">IF($AN$3=1,BV42,IF($AN$3=2,CM42,BE42))</f>
        <v>3.2.3</v>
      </c>
      <c r="AO42" s="299" t="str">
        <f t="shared" ref="AO42" si="94">IF($AN$3=1,BW42,IF($AN$3=2,CN42,BF42))</f>
        <v xml:space="preserve"> Q1 3.3</v>
      </c>
      <c r="AP42" s="300" t="str">
        <f t="shared" ref="AP42" si="95">IF($AN$3=1,BX42,IF($AN$3=2,CO42,BG42))</f>
        <v>映り込み対策</v>
      </c>
      <c r="AQ42" s="301">
        <f t="shared" ref="AQ42" si="96">IF($AN$3=1,BY42,IF($AN$3=2,CP42,BH42))</f>
        <v>0</v>
      </c>
      <c r="AR42" s="301">
        <f t="shared" ref="AR42" si="97">IF($AN$3=1,BZ42,IF($AN$3=2,CQ42,BI42))</f>
        <v>0</v>
      </c>
      <c r="AS42" s="301">
        <f t="shared" ref="AS42" si="98">IF($AN$3=1,CA42,IF($AN$3=2,CR42,BJ42))</f>
        <v>0</v>
      </c>
      <c r="AT42" s="301">
        <f t="shared" ref="AT42" si="99">IF($AN$3=1,CB42,IF($AN$3=2,CS42,BK42))</f>
        <v>0</v>
      </c>
      <c r="AU42" s="301">
        <f t="shared" ref="AU42" si="100">IF($AN$3=1,CC42,IF($AN$3=2,CT42,BL42))</f>
        <v>0</v>
      </c>
      <c r="AV42" s="301">
        <f t="shared" ref="AV42" si="101">IF($AN$3=1,CD42,IF($AN$3=2,CU42,BM42))</f>
        <v>0</v>
      </c>
      <c r="AW42" s="301">
        <f t="shared" ref="AW42" si="102">IF($AN$3=1,CE42,IF($AN$3=2,CV42,BN42))</f>
        <v>0</v>
      </c>
      <c r="AX42" s="317">
        <f t="shared" ref="AX42" si="103">IF($AN$3=1,CF42,IF($AN$3=2,CW42,BO42))</f>
        <v>0</v>
      </c>
      <c r="AY42" s="301">
        <f t="shared" ref="AY42" si="104">IF($AN$3=1,CG42,IF($AN$3=2,CX42,BP42))</f>
        <v>0</v>
      </c>
      <c r="AZ42" s="301">
        <f t="shared" ref="AZ42" si="105">IF($AN$3=1,CH42,IF($AN$3=2,CY42,BQ42))</f>
        <v>0.3</v>
      </c>
      <c r="BA42" s="302">
        <f t="shared" ref="BA42" si="106">IF($AN$3=1,CI42,IF($AN$3=2,CZ42,BR42))</f>
        <v>0</v>
      </c>
      <c r="BB42" s="301">
        <f t="shared" ref="BB42" si="107">IF($AN$3=1,CJ42,IF($AN$3=2,DA42,BS42))</f>
        <v>0</v>
      </c>
      <c r="BC42" s="301">
        <f t="shared" ref="BC42" si="108">IF($AN$3=1,CK42,IF($AN$3=2,DB42,BT42))</f>
        <v>0</v>
      </c>
      <c r="BE42" s="299" t="s">
        <v>582</v>
      </c>
      <c r="BF42" s="303" t="s">
        <v>583</v>
      </c>
      <c r="BG42" s="304" t="s">
        <v>208</v>
      </c>
      <c r="BH42" s="301"/>
      <c r="BI42" s="301"/>
      <c r="BJ42" s="301"/>
      <c r="BK42" s="301"/>
      <c r="BL42" s="301"/>
      <c r="BM42" s="301"/>
      <c r="BN42" s="301"/>
      <c r="BO42" s="317"/>
      <c r="BP42" s="301"/>
      <c r="BQ42" s="321">
        <v>0.3</v>
      </c>
      <c r="BR42" s="307"/>
      <c r="BS42" s="306"/>
      <c r="BT42" s="306"/>
      <c r="BV42" s="322" t="s">
        <v>242</v>
      </c>
      <c r="BW42" s="326" t="s">
        <v>583</v>
      </c>
      <c r="BX42" s="327" t="s">
        <v>208</v>
      </c>
      <c r="BY42" s="328"/>
      <c r="BZ42" s="328"/>
      <c r="CA42" s="328"/>
      <c r="CB42" s="328"/>
      <c r="CC42" s="328"/>
      <c r="CD42" s="328"/>
      <c r="CE42" s="328"/>
      <c r="CF42" s="329"/>
      <c r="CG42" s="328"/>
      <c r="CH42" s="328"/>
      <c r="CI42" s="330"/>
      <c r="CJ42" s="328"/>
      <c r="CK42" s="328"/>
      <c r="CM42" s="322" t="s">
        <v>242</v>
      </c>
      <c r="CN42" s="326" t="s">
        <v>583</v>
      </c>
      <c r="CO42" s="327" t="s">
        <v>208</v>
      </c>
      <c r="CP42" s="331"/>
      <c r="CQ42" s="331"/>
      <c r="CR42" s="331"/>
      <c r="CS42" s="331"/>
      <c r="CT42" s="331"/>
      <c r="CU42" s="331"/>
      <c r="CV42" s="331"/>
      <c r="CW42" s="332"/>
      <c r="CX42" s="331"/>
      <c r="CY42" s="331"/>
      <c r="CZ42" s="333"/>
      <c r="DA42" s="331"/>
      <c r="DB42" s="331"/>
      <c r="DC42" s="423"/>
    </row>
    <row r="43" spans="1:108" x14ac:dyDescent="0.15">
      <c r="B43" s="167"/>
      <c r="C43" s="136">
        <v>3.3</v>
      </c>
      <c r="D43" s="153" t="s">
        <v>209</v>
      </c>
      <c r="E43" s="153"/>
      <c r="F43" s="168"/>
      <c r="H43" s="474">
        <f t="shared" si="91"/>
        <v>4</v>
      </c>
      <c r="I43" s="474">
        <f t="shared" si="92"/>
        <v>0</v>
      </c>
      <c r="K43" s="1">
        <f t="shared" si="21"/>
        <v>1</v>
      </c>
      <c r="L43" s="1">
        <f t="shared" si="30"/>
        <v>0</v>
      </c>
      <c r="M43" s="1">
        <f t="shared" si="31"/>
        <v>0</v>
      </c>
      <c r="N43" s="1">
        <f t="shared" si="32"/>
        <v>0</v>
      </c>
      <c r="O43" s="1">
        <f t="shared" si="33"/>
        <v>0</v>
      </c>
      <c r="P43" s="1">
        <f t="shared" si="34"/>
        <v>0</v>
      </c>
      <c r="Q43" s="1">
        <f t="shared" si="35"/>
        <v>0</v>
      </c>
      <c r="R43" s="1">
        <f t="shared" si="36"/>
        <v>0</v>
      </c>
      <c r="S43" s="1">
        <f t="shared" si="37"/>
        <v>0</v>
      </c>
      <c r="T43" s="1">
        <f t="shared" si="38"/>
        <v>0</v>
      </c>
      <c r="U43" s="1">
        <f t="shared" si="39"/>
        <v>0</v>
      </c>
      <c r="V43" s="1">
        <f t="shared" si="40"/>
        <v>0</v>
      </c>
      <c r="W43" s="1">
        <f t="shared" si="41"/>
        <v>0</v>
      </c>
      <c r="Y43" s="513">
        <v>4</v>
      </c>
      <c r="Z43" s="513"/>
      <c r="AA43" s="513"/>
      <c r="AB43" s="513"/>
      <c r="AC43" s="513"/>
      <c r="AD43" s="513"/>
      <c r="AE43" s="513"/>
      <c r="AF43" s="513"/>
      <c r="AG43" s="513"/>
      <c r="AH43" s="513"/>
      <c r="AI43" s="513"/>
      <c r="AJ43" s="513"/>
      <c r="AK43" s="513"/>
      <c r="AN43" s="299">
        <f t="shared" si="4"/>
        <v>3.3</v>
      </c>
      <c r="AO43" s="299" t="str">
        <f t="shared" si="5"/>
        <v xml:space="preserve"> Q1 3</v>
      </c>
      <c r="AP43" s="300" t="str">
        <f t="shared" si="77"/>
        <v>照度</v>
      </c>
      <c r="AQ43" s="301">
        <f t="shared" si="78"/>
        <v>0.15</v>
      </c>
      <c r="AR43" s="301">
        <f t="shared" si="79"/>
        <v>0.15</v>
      </c>
      <c r="AS43" s="301">
        <f t="shared" si="80"/>
        <v>0</v>
      </c>
      <c r="AT43" s="301">
        <f t="shared" si="81"/>
        <v>0</v>
      </c>
      <c r="AU43" s="301">
        <f t="shared" si="82"/>
        <v>0.15</v>
      </c>
      <c r="AV43" s="301">
        <f t="shared" si="83"/>
        <v>0.15</v>
      </c>
      <c r="AW43" s="301">
        <f t="shared" si="84"/>
        <v>0.15</v>
      </c>
      <c r="AX43" s="317">
        <f t="shared" si="85"/>
        <v>0</v>
      </c>
      <c r="AY43" s="301">
        <f t="shared" si="86"/>
        <v>0.15</v>
      </c>
      <c r="AZ43" s="301">
        <f t="shared" si="87"/>
        <v>0.15</v>
      </c>
      <c r="BA43" s="302">
        <f t="shared" si="88"/>
        <v>0.15</v>
      </c>
      <c r="BB43" s="301">
        <f t="shared" si="89"/>
        <v>0.15</v>
      </c>
      <c r="BC43" s="301">
        <f t="shared" si="90"/>
        <v>0.15</v>
      </c>
      <c r="BE43" s="299">
        <v>3.3</v>
      </c>
      <c r="BF43" s="303" t="s">
        <v>574</v>
      </c>
      <c r="BG43" s="300" t="s">
        <v>209</v>
      </c>
      <c r="BH43" s="301">
        <v>0.15</v>
      </c>
      <c r="BI43" s="301">
        <v>0.15</v>
      </c>
      <c r="BJ43" s="301"/>
      <c r="BK43" s="301"/>
      <c r="BL43" s="301">
        <v>0.15</v>
      </c>
      <c r="BM43" s="301">
        <v>0.15</v>
      </c>
      <c r="BN43" s="301">
        <v>0.15</v>
      </c>
      <c r="BO43" s="317"/>
      <c r="BP43" s="301">
        <v>0.15</v>
      </c>
      <c r="BQ43" s="306">
        <v>0.15</v>
      </c>
      <c r="BR43" s="307">
        <v>0.15</v>
      </c>
      <c r="BS43" s="306">
        <v>0.15</v>
      </c>
      <c r="BT43" s="306">
        <v>0.15</v>
      </c>
      <c r="BV43" s="299">
        <v>3.3</v>
      </c>
      <c r="BW43" s="303" t="s">
        <v>574</v>
      </c>
      <c r="BX43" s="300" t="s">
        <v>209</v>
      </c>
      <c r="BY43" s="306">
        <v>0.15</v>
      </c>
      <c r="BZ43" s="306">
        <v>0.15</v>
      </c>
      <c r="CA43" s="306"/>
      <c r="CB43" s="306"/>
      <c r="CC43" s="306">
        <v>0.15</v>
      </c>
      <c r="CD43" s="306">
        <v>0.15</v>
      </c>
      <c r="CE43" s="306">
        <v>0.15</v>
      </c>
      <c r="CF43" s="308"/>
      <c r="CG43" s="306">
        <v>0.15</v>
      </c>
      <c r="CH43" s="306">
        <v>0.15</v>
      </c>
      <c r="CI43" s="307">
        <v>0.15</v>
      </c>
      <c r="CJ43" s="306">
        <v>0.15</v>
      </c>
      <c r="CK43" s="306">
        <v>0.15</v>
      </c>
      <c r="CM43" s="299">
        <v>3.3</v>
      </c>
      <c r="CN43" s="303" t="s">
        <v>574</v>
      </c>
      <c r="CO43" s="300" t="s">
        <v>209</v>
      </c>
      <c r="CP43" s="306">
        <v>0.15</v>
      </c>
      <c r="CQ43" s="306">
        <v>0.15</v>
      </c>
      <c r="CR43" s="306"/>
      <c r="CS43" s="306"/>
      <c r="CT43" s="306">
        <v>0.15</v>
      </c>
      <c r="CU43" s="306">
        <v>0.15</v>
      </c>
      <c r="CV43" s="306">
        <v>0.15</v>
      </c>
      <c r="CW43" s="308"/>
      <c r="CX43" s="306">
        <v>0.15</v>
      </c>
      <c r="CY43" s="306">
        <v>0.15</v>
      </c>
      <c r="CZ43" s="307">
        <v>0.15</v>
      </c>
      <c r="DA43" s="306">
        <v>0.15</v>
      </c>
      <c r="DB43" s="306">
        <v>0.15</v>
      </c>
      <c r="DC43" s="422"/>
    </row>
    <row r="44" spans="1:108" hidden="1" x14ac:dyDescent="0.15">
      <c r="B44" s="167"/>
      <c r="C44" s="140"/>
      <c r="D44" s="164">
        <v>1</v>
      </c>
      <c r="E44" s="165" t="s">
        <v>210</v>
      </c>
      <c r="F44" s="166"/>
      <c r="H44" s="474">
        <f t="shared" si="24"/>
        <v>0</v>
      </c>
      <c r="I44" s="474">
        <f t="shared" si="25"/>
        <v>0</v>
      </c>
      <c r="K44" s="1">
        <f t="shared" si="21"/>
        <v>0</v>
      </c>
      <c r="L44" s="1">
        <f t="shared" si="30"/>
        <v>0</v>
      </c>
      <c r="M44" s="1">
        <f t="shared" si="31"/>
        <v>0</v>
      </c>
      <c r="N44" s="1">
        <f t="shared" si="32"/>
        <v>0</v>
      </c>
      <c r="O44" s="1">
        <f t="shared" si="33"/>
        <v>0</v>
      </c>
      <c r="P44" s="1">
        <f t="shared" si="34"/>
        <v>0</v>
      </c>
      <c r="Q44" s="1">
        <f t="shared" si="35"/>
        <v>0</v>
      </c>
      <c r="R44" s="1">
        <f t="shared" si="36"/>
        <v>0</v>
      </c>
      <c r="S44" s="1">
        <f t="shared" si="37"/>
        <v>0</v>
      </c>
      <c r="T44" s="1">
        <f t="shared" si="38"/>
        <v>0</v>
      </c>
      <c r="U44" s="1">
        <f t="shared" si="39"/>
        <v>0</v>
      </c>
      <c r="V44" s="1">
        <f t="shared" si="40"/>
        <v>0</v>
      </c>
      <c r="W44" s="1">
        <f t="shared" si="41"/>
        <v>0</v>
      </c>
      <c r="Y44" s="510"/>
      <c r="Z44" s="510"/>
      <c r="AA44" s="510"/>
      <c r="AB44" s="510"/>
      <c r="AC44" s="510"/>
      <c r="AD44" s="510"/>
      <c r="AE44" s="510"/>
      <c r="AF44" s="510"/>
      <c r="AG44" s="510"/>
      <c r="AH44" s="510"/>
      <c r="AI44" s="510"/>
      <c r="AJ44" s="510"/>
      <c r="AK44" s="510"/>
      <c r="AN44" s="322" t="str">
        <f t="shared" si="4"/>
        <v>3.3.1</v>
      </c>
      <c r="AO44" s="322" t="str">
        <f t="shared" si="5"/>
        <v xml:space="preserve"> Q1 3.3</v>
      </c>
      <c r="AP44" s="323" t="str">
        <f t="shared" si="77"/>
        <v>照度</v>
      </c>
      <c r="AQ44" s="311">
        <f t="shared" si="78"/>
        <v>0</v>
      </c>
      <c r="AR44" s="311">
        <f t="shared" si="79"/>
        <v>0</v>
      </c>
      <c r="AS44" s="311">
        <f t="shared" si="80"/>
        <v>0</v>
      </c>
      <c r="AT44" s="311">
        <f t="shared" si="81"/>
        <v>0</v>
      </c>
      <c r="AU44" s="311">
        <f t="shared" si="82"/>
        <v>0</v>
      </c>
      <c r="AV44" s="311">
        <f t="shared" si="83"/>
        <v>0</v>
      </c>
      <c r="AW44" s="311">
        <f t="shared" si="84"/>
        <v>0</v>
      </c>
      <c r="AX44" s="324">
        <f t="shared" si="85"/>
        <v>0</v>
      </c>
      <c r="AY44" s="311">
        <f t="shared" si="86"/>
        <v>0</v>
      </c>
      <c r="AZ44" s="311">
        <f t="shared" si="87"/>
        <v>0</v>
      </c>
      <c r="BA44" s="325">
        <f t="shared" si="88"/>
        <v>0</v>
      </c>
      <c r="BB44" s="311">
        <f t="shared" si="89"/>
        <v>0</v>
      </c>
      <c r="BC44" s="311">
        <f t="shared" si="90"/>
        <v>0</v>
      </c>
      <c r="BE44" s="322" t="s">
        <v>490</v>
      </c>
      <c r="BF44" s="326" t="s">
        <v>583</v>
      </c>
      <c r="BG44" s="327" t="s">
        <v>491</v>
      </c>
      <c r="BH44" s="301"/>
      <c r="BI44" s="301"/>
      <c r="BJ44" s="301"/>
      <c r="BK44" s="301"/>
      <c r="BL44" s="301"/>
      <c r="BM44" s="301"/>
      <c r="BN44" s="301"/>
      <c r="BO44" s="317"/>
      <c r="BP44" s="301"/>
      <c r="BQ44" s="328"/>
      <c r="BR44" s="330"/>
      <c r="BS44" s="328"/>
      <c r="BT44" s="328"/>
      <c r="BV44" s="322" t="s">
        <v>490</v>
      </c>
      <c r="BW44" s="326" t="s">
        <v>583</v>
      </c>
      <c r="BX44" s="327" t="s">
        <v>491</v>
      </c>
      <c r="BY44" s="328"/>
      <c r="BZ44" s="328"/>
      <c r="CA44" s="328"/>
      <c r="CB44" s="328"/>
      <c r="CC44" s="328"/>
      <c r="CD44" s="328"/>
      <c r="CE44" s="328"/>
      <c r="CF44" s="329"/>
      <c r="CG44" s="328"/>
      <c r="CH44" s="328"/>
      <c r="CI44" s="330"/>
      <c r="CJ44" s="328"/>
      <c r="CK44" s="328"/>
      <c r="CM44" s="322" t="s">
        <v>490</v>
      </c>
      <c r="CN44" s="326" t="s">
        <v>583</v>
      </c>
      <c r="CO44" s="327" t="s">
        <v>491</v>
      </c>
      <c r="CP44" s="331"/>
      <c r="CQ44" s="331"/>
      <c r="CR44" s="331"/>
      <c r="CS44" s="331"/>
      <c r="CT44" s="331"/>
      <c r="CU44" s="331"/>
      <c r="CV44" s="331"/>
      <c r="CW44" s="332"/>
      <c r="CX44" s="331"/>
      <c r="CY44" s="331"/>
      <c r="CZ44" s="333"/>
      <c r="DA44" s="331"/>
      <c r="DB44" s="331"/>
      <c r="DC44" s="423"/>
    </row>
    <row r="45" spans="1:108" hidden="1" x14ac:dyDescent="0.15">
      <c r="B45" s="167"/>
      <c r="C45" s="144"/>
      <c r="D45" s="164">
        <v>2</v>
      </c>
      <c r="E45" s="165" t="s">
        <v>211</v>
      </c>
      <c r="F45" s="166"/>
      <c r="H45" s="474">
        <f t="shared" si="24"/>
        <v>0</v>
      </c>
      <c r="I45" s="474">
        <f t="shared" si="25"/>
        <v>0</v>
      </c>
      <c r="K45" s="1">
        <f t="shared" si="21"/>
        <v>0</v>
      </c>
      <c r="L45" s="1">
        <f t="shared" si="30"/>
        <v>0</v>
      </c>
      <c r="M45" s="1">
        <f t="shared" si="31"/>
        <v>0</v>
      </c>
      <c r="N45" s="1">
        <f t="shared" si="32"/>
        <v>0</v>
      </c>
      <c r="O45" s="1">
        <f t="shared" si="33"/>
        <v>0</v>
      </c>
      <c r="P45" s="1">
        <f t="shared" si="34"/>
        <v>0</v>
      </c>
      <c r="Q45" s="1">
        <f t="shared" si="35"/>
        <v>0</v>
      </c>
      <c r="R45" s="1">
        <f t="shared" si="36"/>
        <v>0</v>
      </c>
      <c r="S45" s="1">
        <f t="shared" si="37"/>
        <v>0</v>
      </c>
      <c r="T45" s="1">
        <f t="shared" si="38"/>
        <v>0</v>
      </c>
      <c r="U45" s="1">
        <f t="shared" si="39"/>
        <v>0</v>
      </c>
      <c r="V45" s="1">
        <f t="shared" si="40"/>
        <v>0</v>
      </c>
      <c r="W45" s="1">
        <f t="shared" si="41"/>
        <v>0</v>
      </c>
      <c r="Y45" s="510"/>
      <c r="Z45" s="510"/>
      <c r="AA45" s="510"/>
      <c r="AB45" s="510"/>
      <c r="AC45" s="510"/>
      <c r="AD45" s="510"/>
      <c r="AE45" s="510"/>
      <c r="AF45" s="510"/>
      <c r="AG45" s="510"/>
      <c r="AH45" s="510"/>
      <c r="AI45" s="510"/>
      <c r="AJ45" s="510"/>
      <c r="AK45" s="510"/>
      <c r="AN45" s="322" t="str">
        <f t="shared" si="4"/>
        <v>3.3.2</v>
      </c>
      <c r="AO45" s="322" t="str">
        <f t="shared" si="5"/>
        <v xml:space="preserve"> Q1 3.3</v>
      </c>
      <c r="AP45" s="323" t="str">
        <f t="shared" si="77"/>
        <v>照度均斉度</v>
      </c>
      <c r="AQ45" s="311">
        <f t="shared" si="78"/>
        <v>0</v>
      </c>
      <c r="AR45" s="311">
        <f t="shared" si="79"/>
        <v>0</v>
      </c>
      <c r="AS45" s="311">
        <f t="shared" si="80"/>
        <v>0</v>
      </c>
      <c r="AT45" s="311">
        <f t="shared" si="81"/>
        <v>0</v>
      </c>
      <c r="AU45" s="311">
        <f t="shared" si="82"/>
        <v>0</v>
      </c>
      <c r="AV45" s="311">
        <f t="shared" si="83"/>
        <v>0</v>
      </c>
      <c r="AW45" s="311">
        <f t="shared" si="84"/>
        <v>0</v>
      </c>
      <c r="AX45" s="324">
        <f t="shared" si="85"/>
        <v>0</v>
      </c>
      <c r="AY45" s="311">
        <f t="shared" si="86"/>
        <v>0</v>
      </c>
      <c r="AZ45" s="311">
        <f t="shared" si="87"/>
        <v>0</v>
      </c>
      <c r="BA45" s="325">
        <f t="shared" si="88"/>
        <v>0</v>
      </c>
      <c r="BB45" s="311">
        <f t="shared" si="89"/>
        <v>0</v>
      </c>
      <c r="BC45" s="311">
        <f t="shared" si="90"/>
        <v>0</v>
      </c>
      <c r="BE45" s="322" t="s">
        <v>492</v>
      </c>
      <c r="BF45" s="326" t="s">
        <v>583</v>
      </c>
      <c r="BG45" s="327" t="s">
        <v>611</v>
      </c>
      <c r="BH45" s="311"/>
      <c r="BI45" s="311"/>
      <c r="BJ45" s="311"/>
      <c r="BK45" s="311"/>
      <c r="BL45" s="311"/>
      <c r="BM45" s="311"/>
      <c r="BN45" s="311"/>
      <c r="BO45" s="319"/>
      <c r="BP45" s="311"/>
      <c r="BQ45" s="328"/>
      <c r="BR45" s="330"/>
      <c r="BS45" s="328"/>
      <c r="BT45" s="328"/>
      <c r="BV45" s="322" t="s">
        <v>492</v>
      </c>
      <c r="BW45" s="326" t="s">
        <v>583</v>
      </c>
      <c r="BX45" s="327" t="s">
        <v>611</v>
      </c>
      <c r="BY45" s="328"/>
      <c r="BZ45" s="328"/>
      <c r="CA45" s="328"/>
      <c r="CB45" s="328"/>
      <c r="CC45" s="328"/>
      <c r="CD45" s="328"/>
      <c r="CE45" s="328"/>
      <c r="CF45" s="329"/>
      <c r="CG45" s="328"/>
      <c r="CH45" s="328"/>
      <c r="CI45" s="330"/>
      <c r="CJ45" s="328"/>
      <c r="CK45" s="328"/>
      <c r="CM45" s="322" t="s">
        <v>492</v>
      </c>
      <c r="CN45" s="326" t="s">
        <v>583</v>
      </c>
      <c r="CO45" s="327" t="s">
        <v>611</v>
      </c>
      <c r="CP45" s="331"/>
      <c r="CQ45" s="331"/>
      <c r="CR45" s="331"/>
      <c r="CS45" s="331"/>
      <c r="CT45" s="331"/>
      <c r="CU45" s="331"/>
      <c r="CV45" s="331"/>
      <c r="CW45" s="332"/>
      <c r="CX45" s="331"/>
      <c r="CY45" s="331"/>
      <c r="CZ45" s="333"/>
      <c r="DA45" s="331"/>
      <c r="DB45" s="331"/>
      <c r="DC45" s="423"/>
    </row>
    <row r="46" spans="1:108" ht="14.25" thickBot="1" x14ac:dyDescent="0.2">
      <c r="B46" s="169"/>
      <c r="C46" s="150">
        <v>3.4</v>
      </c>
      <c r="D46" s="542" t="s">
        <v>212</v>
      </c>
      <c r="E46" s="543"/>
      <c r="F46" s="157"/>
      <c r="H46" s="470">
        <f t="shared" ref="H46" si="109">IF(SUMPRODUCT($Y$7:$AH$7,K46:T46)=0,0,SUMPRODUCT($Y$7:$AH$7,Y46:AH46)/SUMPRODUCT($Y$7:$AH$7,K46:T46))</f>
        <v>4</v>
      </c>
      <c r="I46" s="470">
        <f t="shared" ref="I46" si="110">IF(SUMPRODUCT($AI$7:$AK$7,U46:W46)=0,0,SUMPRODUCT($AI$7:$AK$7,AI46:AK46)/SUMPRODUCT($AI$7:$AK$7,U46:W46))</f>
        <v>0</v>
      </c>
      <c r="K46" s="1">
        <f t="shared" si="21"/>
        <v>1</v>
      </c>
      <c r="L46" s="1">
        <f t="shared" si="30"/>
        <v>0</v>
      </c>
      <c r="M46" s="1">
        <f t="shared" si="31"/>
        <v>0</v>
      </c>
      <c r="N46" s="1">
        <f t="shared" si="32"/>
        <v>0</v>
      </c>
      <c r="O46" s="1">
        <f t="shared" si="33"/>
        <v>0</v>
      </c>
      <c r="P46" s="1">
        <f t="shared" si="34"/>
        <v>0</v>
      </c>
      <c r="Q46" s="1">
        <f t="shared" si="35"/>
        <v>0</v>
      </c>
      <c r="R46" s="1">
        <f t="shared" si="36"/>
        <v>0</v>
      </c>
      <c r="S46" s="1">
        <f t="shared" si="37"/>
        <v>0</v>
      </c>
      <c r="T46" s="1">
        <f t="shared" si="38"/>
        <v>0</v>
      </c>
      <c r="U46" s="1">
        <f t="shared" si="39"/>
        <v>0</v>
      </c>
      <c r="V46" s="1">
        <f t="shared" si="40"/>
        <v>0</v>
      </c>
      <c r="W46" s="1">
        <f t="shared" si="41"/>
        <v>0</v>
      </c>
      <c r="Y46" s="511">
        <v>4</v>
      </c>
      <c r="Z46" s="511"/>
      <c r="AA46" s="511"/>
      <c r="AB46" s="511"/>
      <c r="AC46" s="511"/>
      <c r="AD46" s="511"/>
      <c r="AE46" s="511"/>
      <c r="AF46" s="511"/>
      <c r="AG46" s="511"/>
      <c r="AH46" s="511"/>
      <c r="AI46" s="511"/>
      <c r="AJ46" s="511"/>
      <c r="AK46" s="511"/>
      <c r="AN46" s="299">
        <f t="shared" si="4"/>
        <v>3.4</v>
      </c>
      <c r="AO46" s="299" t="str">
        <f t="shared" si="5"/>
        <v xml:space="preserve"> Q1 3</v>
      </c>
      <c r="AP46" s="300" t="str">
        <f t="shared" si="77"/>
        <v>照明制御</v>
      </c>
      <c r="AQ46" s="301">
        <f t="shared" si="78"/>
        <v>0.25</v>
      </c>
      <c r="AR46" s="301">
        <f t="shared" si="79"/>
        <v>0.25</v>
      </c>
      <c r="AS46" s="301">
        <f t="shared" si="80"/>
        <v>0.5</v>
      </c>
      <c r="AT46" s="301">
        <f t="shared" si="81"/>
        <v>0</v>
      </c>
      <c r="AU46" s="301">
        <f t="shared" si="82"/>
        <v>0.25</v>
      </c>
      <c r="AV46" s="301">
        <f t="shared" si="83"/>
        <v>0.25</v>
      </c>
      <c r="AW46" s="301">
        <f t="shared" si="84"/>
        <v>0.25</v>
      </c>
      <c r="AX46" s="317">
        <f t="shared" si="85"/>
        <v>0</v>
      </c>
      <c r="AY46" s="301">
        <f t="shared" si="86"/>
        <v>0.25</v>
      </c>
      <c r="AZ46" s="301">
        <f t="shared" si="87"/>
        <v>0.25</v>
      </c>
      <c r="BA46" s="302">
        <f t="shared" si="88"/>
        <v>0.25</v>
      </c>
      <c r="BB46" s="301">
        <f t="shared" si="89"/>
        <v>0.25</v>
      </c>
      <c r="BC46" s="301">
        <f t="shared" si="90"/>
        <v>0.25</v>
      </c>
      <c r="BE46" s="299">
        <v>3.4</v>
      </c>
      <c r="BF46" s="303" t="s">
        <v>574</v>
      </c>
      <c r="BG46" s="300" t="s">
        <v>212</v>
      </c>
      <c r="BH46" s="301">
        <v>0.25</v>
      </c>
      <c r="BI46" s="301">
        <v>0.25</v>
      </c>
      <c r="BJ46" s="301">
        <v>0.5</v>
      </c>
      <c r="BK46" s="301"/>
      <c r="BL46" s="301">
        <v>0.25</v>
      </c>
      <c r="BM46" s="301">
        <v>0.25</v>
      </c>
      <c r="BN46" s="301">
        <v>0.25</v>
      </c>
      <c r="BO46" s="317"/>
      <c r="BP46" s="301">
        <v>0.25</v>
      </c>
      <c r="BQ46" s="306">
        <v>0.25</v>
      </c>
      <c r="BR46" s="307">
        <v>0.25</v>
      </c>
      <c r="BS46" s="306">
        <v>0.25</v>
      </c>
      <c r="BT46" s="306">
        <v>0.25</v>
      </c>
      <c r="BV46" s="299">
        <v>3.4</v>
      </c>
      <c r="BW46" s="303" t="s">
        <v>574</v>
      </c>
      <c r="BX46" s="300" t="s">
        <v>212</v>
      </c>
      <c r="BY46" s="306">
        <v>0.25</v>
      </c>
      <c r="BZ46" s="306">
        <v>0.25</v>
      </c>
      <c r="CA46" s="306">
        <v>0.5</v>
      </c>
      <c r="CB46" s="306">
        <v>0</v>
      </c>
      <c r="CC46" s="306">
        <v>0.25</v>
      </c>
      <c r="CD46" s="306">
        <v>0.25</v>
      </c>
      <c r="CE46" s="306">
        <v>0.25</v>
      </c>
      <c r="CF46" s="308"/>
      <c r="CG46" s="306">
        <v>0.25</v>
      </c>
      <c r="CH46" s="306">
        <v>0.25</v>
      </c>
      <c r="CI46" s="307">
        <v>0.25</v>
      </c>
      <c r="CJ46" s="306">
        <v>0.25</v>
      </c>
      <c r="CK46" s="306">
        <v>0.25</v>
      </c>
      <c r="CM46" s="299">
        <v>3.4</v>
      </c>
      <c r="CN46" s="303" t="s">
        <v>574</v>
      </c>
      <c r="CO46" s="300" t="s">
        <v>212</v>
      </c>
      <c r="CP46" s="306">
        <v>0.25</v>
      </c>
      <c r="CQ46" s="306">
        <v>0.25</v>
      </c>
      <c r="CR46" s="306">
        <v>0.5</v>
      </c>
      <c r="CS46" s="306"/>
      <c r="CT46" s="306">
        <v>0.25</v>
      </c>
      <c r="CU46" s="306">
        <v>0.25</v>
      </c>
      <c r="CV46" s="306">
        <v>0.25</v>
      </c>
      <c r="CW46" s="308"/>
      <c r="CX46" s="306">
        <v>0.25</v>
      </c>
      <c r="CY46" s="306">
        <v>0.25</v>
      </c>
      <c r="CZ46" s="307">
        <v>0.25</v>
      </c>
      <c r="DA46" s="306">
        <v>0.25</v>
      </c>
      <c r="DB46" s="306">
        <v>0.25</v>
      </c>
      <c r="DC46" s="422"/>
    </row>
    <row r="47" spans="1:108" s="239" customFormat="1" x14ac:dyDescent="0.15">
      <c r="A47"/>
      <c r="B47" s="182">
        <v>4</v>
      </c>
      <c r="C47" s="151" t="s">
        <v>213</v>
      </c>
      <c r="D47" s="188"/>
      <c r="E47" s="154"/>
      <c r="F47" s="155"/>
      <c r="G47"/>
      <c r="H47" s="476"/>
      <c r="I47" s="477"/>
      <c r="J47" s="440"/>
      <c r="K47" s="1">
        <f t="shared" si="21"/>
        <v>0</v>
      </c>
      <c r="L47" s="1">
        <f t="shared" si="30"/>
        <v>0</v>
      </c>
      <c r="M47" s="1">
        <f t="shared" si="31"/>
        <v>0</v>
      </c>
      <c r="N47" s="1">
        <f t="shared" si="32"/>
        <v>0</v>
      </c>
      <c r="O47" s="1">
        <f t="shared" si="33"/>
        <v>0</v>
      </c>
      <c r="P47" s="1">
        <f t="shared" si="34"/>
        <v>0</v>
      </c>
      <c r="Q47" s="1">
        <f t="shared" si="35"/>
        <v>0</v>
      </c>
      <c r="R47" s="1">
        <f t="shared" si="36"/>
        <v>0</v>
      </c>
      <c r="S47" s="1">
        <f t="shared" si="37"/>
        <v>0</v>
      </c>
      <c r="T47" s="1">
        <f t="shared" si="38"/>
        <v>0</v>
      </c>
      <c r="U47" s="1">
        <f t="shared" si="39"/>
        <v>0</v>
      </c>
      <c r="V47" s="1">
        <f t="shared" si="40"/>
        <v>0</v>
      </c>
      <c r="W47" s="1">
        <f t="shared" si="41"/>
        <v>0</v>
      </c>
      <c r="X47" s="440"/>
      <c r="Y47" s="512" t="s">
        <v>678</v>
      </c>
      <c r="Z47" s="512" t="s">
        <v>678</v>
      </c>
      <c r="AA47" s="512" t="s">
        <v>678</v>
      </c>
      <c r="AB47" s="512" t="s">
        <v>678</v>
      </c>
      <c r="AC47" s="512" t="s">
        <v>678</v>
      </c>
      <c r="AD47" s="512" t="s">
        <v>678</v>
      </c>
      <c r="AE47" s="512" t="s">
        <v>678</v>
      </c>
      <c r="AF47" s="512" t="s">
        <v>678</v>
      </c>
      <c r="AG47" s="512" t="s">
        <v>678</v>
      </c>
      <c r="AH47" s="512" t="s">
        <v>678</v>
      </c>
      <c r="AI47" s="512" t="s">
        <v>678</v>
      </c>
      <c r="AJ47" s="512" t="s">
        <v>678</v>
      </c>
      <c r="AK47" s="512" t="s">
        <v>678</v>
      </c>
      <c r="AL47"/>
      <c r="AM47"/>
      <c r="AN47" s="290">
        <f t="shared" si="4"/>
        <v>4</v>
      </c>
      <c r="AO47" s="290" t="str">
        <f t="shared" si="5"/>
        <v xml:space="preserve"> Q1</v>
      </c>
      <c r="AP47" s="291" t="str">
        <f t="shared" si="77"/>
        <v>空気質環境</v>
      </c>
      <c r="AQ47" s="292">
        <f t="shared" si="78"/>
        <v>0.25</v>
      </c>
      <c r="AR47" s="292">
        <f t="shared" si="79"/>
        <v>0.25</v>
      </c>
      <c r="AS47" s="292">
        <f t="shared" si="80"/>
        <v>0.25</v>
      </c>
      <c r="AT47" s="292">
        <f t="shared" si="81"/>
        <v>0.25</v>
      </c>
      <c r="AU47" s="292">
        <f t="shared" si="82"/>
        <v>0.25</v>
      </c>
      <c r="AV47" s="292">
        <f t="shared" si="83"/>
        <v>0.25</v>
      </c>
      <c r="AW47" s="292">
        <f t="shared" si="84"/>
        <v>0.25</v>
      </c>
      <c r="AX47" s="314">
        <f t="shared" si="85"/>
        <v>0.33</v>
      </c>
      <c r="AY47" s="292">
        <f t="shared" si="86"/>
        <v>0.25</v>
      </c>
      <c r="AZ47" s="292">
        <f t="shared" si="87"/>
        <v>0.25</v>
      </c>
      <c r="BA47" s="294">
        <f t="shared" si="88"/>
        <v>0</v>
      </c>
      <c r="BB47" s="292">
        <f t="shared" si="89"/>
        <v>0</v>
      </c>
      <c r="BC47" s="292">
        <f t="shared" si="90"/>
        <v>0</v>
      </c>
      <c r="BD47"/>
      <c r="BE47" s="290">
        <v>4</v>
      </c>
      <c r="BF47" s="295" t="s">
        <v>199</v>
      </c>
      <c r="BG47" s="315" t="s">
        <v>22</v>
      </c>
      <c r="BH47" s="334">
        <v>0.25</v>
      </c>
      <c r="BI47" s="334">
        <v>0.25</v>
      </c>
      <c r="BJ47" s="334">
        <v>0.25</v>
      </c>
      <c r="BK47" s="334">
        <v>0.25</v>
      </c>
      <c r="BL47" s="334">
        <v>0.25</v>
      </c>
      <c r="BM47" s="334">
        <v>0.25</v>
      </c>
      <c r="BN47" s="334">
        <v>0.25</v>
      </c>
      <c r="BO47" s="316">
        <v>0.33</v>
      </c>
      <c r="BP47" s="334">
        <v>0.25</v>
      </c>
      <c r="BQ47" s="296">
        <v>0.25</v>
      </c>
      <c r="BR47" s="297"/>
      <c r="BS47" s="296"/>
      <c r="BT47" s="296"/>
      <c r="BU47"/>
      <c r="BV47" s="290">
        <v>4</v>
      </c>
      <c r="BW47" s="295" t="s">
        <v>199</v>
      </c>
      <c r="BX47" s="315" t="s">
        <v>22</v>
      </c>
      <c r="BY47" s="296">
        <v>0.25</v>
      </c>
      <c r="BZ47" s="296">
        <v>0.25</v>
      </c>
      <c r="CA47" s="296">
        <v>0.25</v>
      </c>
      <c r="CB47" s="296">
        <v>0.25</v>
      </c>
      <c r="CC47" s="296">
        <v>0.25</v>
      </c>
      <c r="CD47" s="296">
        <v>0.25</v>
      </c>
      <c r="CE47" s="296">
        <v>0.25</v>
      </c>
      <c r="CF47" s="316">
        <v>0.33</v>
      </c>
      <c r="CG47" s="296">
        <v>0.25</v>
      </c>
      <c r="CH47" s="296">
        <v>0.25</v>
      </c>
      <c r="CI47" s="297"/>
      <c r="CJ47" s="296"/>
      <c r="CK47" s="296"/>
      <c r="CL47"/>
      <c r="CM47" s="290">
        <v>4</v>
      </c>
      <c r="CN47" s="295" t="s">
        <v>199</v>
      </c>
      <c r="CO47" s="315" t="s">
        <v>22</v>
      </c>
      <c r="CP47" s="334">
        <v>0.25</v>
      </c>
      <c r="CQ47" s="334">
        <v>0.25</v>
      </c>
      <c r="CR47" s="334">
        <v>0.25</v>
      </c>
      <c r="CS47" s="334">
        <v>0.25</v>
      </c>
      <c r="CT47" s="334">
        <v>0.25</v>
      </c>
      <c r="CU47" s="334">
        <v>0.25</v>
      </c>
      <c r="CV47" s="334">
        <v>0.25</v>
      </c>
      <c r="CW47" s="316">
        <v>0.33</v>
      </c>
      <c r="CX47" s="334">
        <v>0.25</v>
      </c>
      <c r="CY47" s="334">
        <v>0.25</v>
      </c>
      <c r="CZ47" s="335"/>
      <c r="DA47" s="334"/>
      <c r="DB47" s="334"/>
      <c r="DC47" s="424"/>
      <c r="DD47"/>
    </row>
    <row r="48" spans="1:108" ht="14.25" thickBot="1" x14ac:dyDescent="0.2">
      <c r="B48" s="135"/>
      <c r="C48" s="136">
        <v>4.0999999999999996</v>
      </c>
      <c r="D48" s="153" t="s">
        <v>214</v>
      </c>
      <c r="E48" s="153"/>
      <c r="F48" s="168"/>
      <c r="H48" s="480"/>
      <c r="I48" s="481"/>
      <c r="K48" s="1">
        <f t="shared" si="21"/>
        <v>0</v>
      </c>
      <c r="L48" s="1">
        <f t="shared" si="30"/>
        <v>0</v>
      </c>
      <c r="M48" s="1">
        <f t="shared" si="31"/>
        <v>0</v>
      </c>
      <c r="N48" s="1">
        <f t="shared" si="32"/>
        <v>0</v>
      </c>
      <c r="O48" s="1">
        <f t="shared" si="33"/>
        <v>0</v>
      </c>
      <c r="P48" s="1">
        <f t="shared" si="34"/>
        <v>0</v>
      </c>
      <c r="Q48" s="1">
        <f t="shared" si="35"/>
        <v>0</v>
      </c>
      <c r="R48" s="1">
        <f t="shared" si="36"/>
        <v>0</v>
      </c>
      <c r="S48" s="1">
        <f t="shared" si="37"/>
        <v>0</v>
      </c>
      <c r="T48" s="1">
        <f t="shared" si="38"/>
        <v>0</v>
      </c>
      <c r="U48" s="1">
        <f t="shared" si="39"/>
        <v>0</v>
      </c>
      <c r="V48" s="1">
        <f t="shared" si="40"/>
        <v>0</v>
      </c>
      <c r="W48" s="1">
        <f t="shared" si="41"/>
        <v>0</v>
      </c>
      <c r="Y48" s="517" t="s">
        <v>678</v>
      </c>
      <c r="Z48" s="517" t="s">
        <v>678</v>
      </c>
      <c r="AA48" s="517" t="s">
        <v>678</v>
      </c>
      <c r="AB48" s="517" t="s">
        <v>678</v>
      </c>
      <c r="AC48" s="517" t="s">
        <v>678</v>
      </c>
      <c r="AD48" s="517" t="s">
        <v>678</v>
      </c>
      <c r="AE48" s="517" t="s">
        <v>678</v>
      </c>
      <c r="AF48" s="517" t="s">
        <v>678</v>
      </c>
      <c r="AG48" s="517" t="s">
        <v>678</v>
      </c>
      <c r="AH48" s="517" t="s">
        <v>678</v>
      </c>
      <c r="AI48" s="517" t="s">
        <v>678</v>
      </c>
      <c r="AJ48" s="517" t="s">
        <v>678</v>
      </c>
      <c r="AK48" s="517" t="s">
        <v>678</v>
      </c>
      <c r="AN48" s="299">
        <f t="shared" si="4"/>
        <v>4.0999999999999996</v>
      </c>
      <c r="AO48" s="299" t="str">
        <f t="shared" si="5"/>
        <v xml:space="preserve"> Q1 4</v>
      </c>
      <c r="AP48" s="300" t="str">
        <f t="shared" si="77"/>
        <v>発生源対策</v>
      </c>
      <c r="AQ48" s="301">
        <f t="shared" si="78"/>
        <v>0.5</v>
      </c>
      <c r="AR48" s="301">
        <f t="shared" si="79"/>
        <v>0.5</v>
      </c>
      <c r="AS48" s="301">
        <f t="shared" si="80"/>
        <v>0.5</v>
      </c>
      <c r="AT48" s="301">
        <f t="shared" si="81"/>
        <v>0.5</v>
      </c>
      <c r="AU48" s="301">
        <f t="shared" si="82"/>
        <v>0.5</v>
      </c>
      <c r="AV48" s="301">
        <f t="shared" si="83"/>
        <v>0.5</v>
      </c>
      <c r="AW48" s="301">
        <f t="shared" si="84"/>
        <v>0.6</v>
      </c>
      <c r="AX48" s="310">
        <f t="shared" si="85"/>
        <v>0.5</v>
      </c>
      <c r="AY48" s="301">
        <f t="shared" si="86"/>
        <v>0.5</v>
      </c>
      <c r="AZ48" s="301">
        <f t="shared" si="87"/>
        <v>0.5</v>
      </c>
      <c r="BA48" s="302">
        <f t="shared" si="88"/>
        <v>0.625</v>
      </c>
      <c r="BB48" s="301">
        <f t="shared" si="89"/>
        <v>0.625</v>
      </c>
      <c r="BC48" s="301">
        <f t="shared" si="90"/>
        <v>0.625</v>
      </c>
      <c r="BE48" s="299">
        <v>4.0999999999999996</v>
      </c>
      <c r="BF48" s="303" t="s">
        <v>584</v>
      </c>
      <c r="BG48" s="300" t="s">
        <v>214</v>
      </c>
      <c r="BH48" s="336">
        <v>0.5</v>
      </c>
      <c r="BI48" s="336">
        <v>0.5</v>
      </c>
      <c r="BJ48" s="336">
        <v>0.5</v>
      </c>
      <c r="BK48" s="336">
        <v>0.5</v>
      </c>
      <c r="BL48" s="336">
        <v>0.5</v>
      </c>
      <c r="BM48" s="336">
        <v>0.5</v>
      </c>
      <c r="BN48" s="336">
        <v>0.6</v>
      </c>
      <c r="BO48" s="337">
        <v>0.5</v>
      </c>
      <c r="BP48" s="336">
        <v>0.5</v>
      </c>
      <c r="BQ48" s="306">
        <v>0.5</v>
      </c>
      <c r="BR48" s="307">
        <v>0.625</v>
      </c>
      <c r="BS48" s="306">
        <v>0.625</v>
      </c>
      <c r="BT48" s="306">
        <v>0.625</v>
      </c>
      <c r="BV48" s="299">
        <v>4.0999999999999996</v>
      </c>
      <c r="BW48" s="303" t="s">
        <v>584</v>
      </c>
      <c r="BX48" s="300" t="s">
        <v>214</v>
      </c>
      <c r="BY48" s="306">
        <v>0.5</v>
      </c>
      <c r="BZ48" s="306">
        <v>0.5</v>
      </c>
      <c r="CA48" s="306">
        <v>0.5</v>
      </c>
      <c r="CB48" s="306">
        <v>0.5</v>
      </c>
      <c r="CC48" s="306">
        <v>0.5</v>
      </c>
      <c r="CD48" s="306">
        <v>0.5</v>
      </c>
      <c r="CE48" s="306">
        <v>0.6</v>
      </c>
      <c r="CF48" s="313">
        <v>0.5</v>
      </c>
      <c r="CG48" s="306">
        <v>0.5</v>
      </c>
      <c r="CH48" s="306">
        <v>0.5</v>
      </c>
      <c r="CI48" s="307">
        <v>0.625</v>
      </c>
      <c r="CJ48" s="306">
        <v>0.625</v>
      </c>
      <c r="CK48" s="306">
        <v>0.625</v>
      </c>
      <c r="CM48" s="299">
        <v>4.0999999999999996</v>
      </c>
      <c r="CN48" s="303" t="s">
        <v>584</v>
      </c>
      <c r="CO48" s="300" t="s">
        <v>214</v>
      </c>
      <c r="CP48" s="336">
        <v>0.5</v>
      </c>
      <c r="CQ48" s="336">
        <v>0.5</v>
      </c>
      <c r="CR48" s="336">
        <v>0.5</v>
      </c>
      <c r="CS48" s="336">
        <v>0.5</v>
      </c>
      <c r="CT48" s="336">
        <v>0.5</v>
      </c>
      <c r="CU48" s="336">
        <v>0.5</v>
      </c>
      <c r="CV48" s="336">
        <v>0.6</v>
      </c>
      <c r="CW48" s="337">
        <v>0.5</v>
      </c>
      <c r="CX48" s="336">
        <v>0.5</v>
      </c>
      <c r="CY48" s="336">
        <v>0.5</v>
      </c>
      <c r="CZ48" s="338">
        <v>0.625</v>
      </c>
      <c r="DA48" s="336">
        <v>0.625</v>
      </c>
      <c r="DB48" s="336">
        <v>0.625</v>
      </c>
      <c r="DC48" s="423"/>
    </row>
    <row r="49" spans="1:108" x14ac:dyDescent="0.15">
      <c r="B49" s="135"/>
      <c r="C49" s="156"/>
      <c r="D49" s="141">
        <v>1</v>
      </c>
      <c r="E49" s="138" t="s">
        <v>215</v>
      </c>
      <c r="F49" s="157"/>
      <c r="H49" s="473">
        <f>IF(SUMPRODUCT($Y$7:$AH$7,K49:T49)=0,0,SUMPRODUCT($Y$7:$AH$7,Y49:AH49)/SUMPRODUCT($Y$7:$AH$7,K49:T49))</f>
        <v>4</v>
      </c>
      <c r="I49" s="473">
        <f>IF(SUMPRODUCT($AI$7:$AK$7,U49:W49)=0,0,SUMPRODUCT($AI$7:$AK$7,AI49:AK49)/SUMPRODUCT($AI$7:$AK$7,U49:W49))</f>
        <v>0</v>
      </c>
      <c r="K49" s="1">
        <f t="shared" si="21"/>
        <v>1</v>
      </c>
      <c r="L49" s="1">
        <f t="shared" si="30"/>
        <v>0</v>
      </c>
      <c r="M49" s="1">
        <f t="shared" si="31"/>
        <v>0</v>
      </c>
      <c r="N49" s="1">
        <f t="shared" si="32"/>
        <v>0</v>
      </c>
      <c r="O49" s="1">
        <f t="shared" si="33"/>
        <v>0</v>
      </c>
      <c r="P49" s="1">
        <f t="shared" si="34"/>
        <v>0</v>
      </c>
      <c r="Q49" s="1">
        <f t="shared" si="35"/>
        <v>0</v>
      </c>
      <c r="R49" s="1">
        <f t="shared" si="36"/>
        <v>0</v>
      </c>
      <c r="S49" s="1">
        <f t="shared" si="37"/>
        <v>0</v>
      </c>
      <c r="T49" s="1">
        <f t="shared" si="38"/>
        <v>0</v>
      </c>
      <c r="U49" s="1">
        <f t="shared" si="39"/>
        <v>0</v>
      </c>
      <c r="V49" s="1">
        <f t="shared" si="40"/>
        <v>0</v>
      </c>
      <c r="W49" s="1">
        <f t="shared" si="41"/>
        <v>0</v>
      </c>
      <c r="Y49" s="509">
        <v>4</v>
      </c>
      <c r="Z49" s="509"/>
      <c r="AA49" s="509"/>
      <c r="AB49" s="509"/>
      <c r="AC49" s="509"/>
      <c r="AD49" s="509"/>
      <c r="AE49" s="509"/>
      <c r="AF49" s="509"/>
      <c r="AG49" s="509"/>
      <c r="AH49" s="509"/>
      <c r="AI49" s="509"/>
      <c r="AJ49" s="509"/>
      <c r="AK49" s="509"/>
      <c r="AN49" s="299" t="str">
        <f t="shared" si="4"/>
        <v>4.1.1</v>
      </c>
      <c r="AO49" s="299" t="str">
        <f t="shared" si="5"/>
        <v xml:space="preserve"> Q1 4.1</v>
      </c>
      <c r="AP49" s="300" t="str">
        <f t="shared" si="77"/>
        <v xml:space="preserve"> 化学汚染物質</v>
      </c>
      <c r="AQ49" s="301">
        <f t="shared" si="78"/>
        <v>0.25</v>
      </c>
      <c r="AR49" s="301">
        <f t="shared" si="79"/>
        <v>0.25</v>
      </c>
      <c r="AS49" s="301">
        <f t="shared" si="80"/>
        <v>0.25</v>
      </c>
      <c r="AT49" s="301">
        <f t="shared" si="81"/>
        <v>0.25</v>
      </c>
      <c r="AU49" s="301">
        <f t="shared" si="82"/>
        <v>0.25</v>
      </c>
      <c r="AV49" s="301">
        <f t="shared" si="83"/>
        <v>0.33</v>
      </c>
      <c r="AW49" s="301">
        <f t="shared" si="84"/>
        <v>0.33</v>
      </c>
      <c r="AX49" s="310">
        <f t="shared" si="85"/>
        <v>0.25</v>
      </c>
      <c r="AY49" s="301">
        <f t="shared" si="86"/>
        <v>0.25</v>
      </c>
      <c r="AZ49" s="301">
        <f t="shared" si="87"/>
        <v>0.25</v>
      </c>
      <c r="BA49" s="302">
        <f t="shared" si="88"/>
        <v>0.25</v>
      </c>
      <c r="BB49" s="301">
        <f t="shared" si="89"/>
        <v>0.25</v>
      </c>
      <c r="BC49" s="301">
        <f t="shared" si="90"/>
        <v>0.25</v>
      </c>
      <c r="BE49" s="299" t="s">
        <v>612</v>
      </c>
      <c r="BF49" s="303" t="s">
        <v>585</v>
      </c>
      <c r="BG49" s="304" t="s">
        <v>586</v>
      </c>
      <c r="BH49" s="336">
        <v>0.25</v>
      </c>
      <c r="BI49" s="336">
        <v>0.25</v>
      </c>
      <c r="BJ49" s="336">
        <v>0.25</v>
      </c>
      <c r="BK49" s="336">
        <v>0.25</v>
      </c>
      <c r="BL49" s="339">
        <v>0.25</v>
      </c>
      <c r="BM49" s="339">
        <v>0.33</v>
      </c>
      <c r="BN49" s="339">
        <v>0.33</v>
      </c>
      <c r="BO49" s="337">
        <v>0.25</v>
      </c>
      <c r="BP49" s="336">
        <v>0.25</v>
      </c>
      <c r="BQ49" s="306">
        <v>0.25</v>
      </c>
      <c r="BR49" s="307">
        <v>0.25</v>
      </c>
      <c r="BS49" s="306">
        <v>0.25</v>
      </c>
      <c r="BT49" s="306">
        <v>0.25</v>
      </c>
      <c r="BV49" s="299" t="s">
        <v>612</v>
      </c>
      <c r="BW49" s="303" t="s">
        <v>585</v>
      </c>
      <c r="BX49" s="304" t="s">
        <v>586</v>
      </c>
      <c r="BY49" s="306">
        <v>1</v>
      </c>
      <c r="BZ49" s="306">
        <v>1</v>
      </c>
      <c r="CA49" s="306">
        <v>1</v>
      </c>
      <c r="CB49" s="306">
        <v>1</v>
      </c>
      <c r="CC49" s="306">
        <v>1</v>
      </c>
      <c r="CD49" s="306">
        <v>1</v>
      </c>
      <c r="CE49" s="306">
        <v>1</v>
      </c>
      <c r="CF49" s="313">
        <v>1</v>
      </c>
      <c r="CG49" s="306">
        <v>1</v>
      </c>
      <c r="CH49" s="306">
        <v>1</v>
      </c>
      <c r="CI49" s="307">
        <v>1</v>
      </c>
      <c r="CJ49" s="306">
        <v>1</v>
      </c>
      <c r="CK49" s="306">
        <v>1</v>
      </c>
      <c r="CM49" s="299" t="s">
        <v>612</v>
      </c>
      <c r="CN49" s="303" t="s">
        <v>585</v>
      </c>
      <c r="CO49" s="304" t="s">
        <v>586</v>
      </c>
      <c r="CP49" s="336">
        <v>0.33333333333333331</v>
      </c>
      <c r="CQ49" s="336">
        <v>0.33333333333333331</v>
      </c>
      <c r="CR49" s="336">
        <v>0.33333333333333331</v>
      </c>
      <c r="CS49" s="336">
        <v>0.33333333333333331</v>
      </c>
      <c r="CT49" s="336">
        <v>0.33333333333333331</v>
      </c>
      <c r="CU49" s="336">
        <v>0.5</v>
      </c>
      <c r="CV49" s="336">
        <v>0.5</v>
      </c>
      <c r="CW49" s="336">
        <v>0.33333333333333331</v>
      </c>
      <c r="CX49" s="336">
        <v>0.33333333333333331</v>
      </c>
      <c r="CY49" s="336">
        <v>0.33333333333333331</v>
      </c>
      <c r="CZ49" s="336">
        <v>0.33333333333333331</v>
      </c>
      <c r="DA49" s="336">
        <v>0.33333333333333331</v>
      </c>
      <c r="DB49" s="336">
        <v>0.33333333333333331</v>
      </c>
      <c r="DC49" s="423"/>
    </row>
    <row r="50" spans="1:108" ht="14.25" thickBot="1" x14ac:dyDescent="0.2">
      <c r="B50" s="135"/>
      <c r="C50" s="156"/>
      <c r="D50" s="141">
        <v>2</v>
      </c>
      <c r="E50" s="138" t="s">
        <v>216</v>
      </c>
      <c r="F50" s="157"/>
      <c r="H50" s="470">
        <f t="shared" ref="H50" si="111">IF(SUMPRODUCT($Y$7:$AH$7,K50:T50)=0,0,SUMPRODUCT($Y$7:$AH$7,Y50:AH50)/SUMPRODUCT($Y$7:$AH$7,K50:T50))</f>
        <v>4</v>
      </c>
      <c r="I50" s="470">
        <f t="shared" ref="I50" si="112">IF(SUMPRODUCT($AI$7:$AK$7,U50:W50)=0,0,SUMPRODUCT($AI$7:$AK$7,AI50:AK50)/SUMPRODUCT($AI$7:$AK$7,U50:W50))</f>
        <v>0</v>
      </c>
      <c r="K50" s="1">
        <f t="shared" si="21"/>
        <v>1</v>
      </c>
      <c r="L50" s="1">
        <f t="shared" si="30"/>
        <v>0</v>
      </c>
      <c r="M50" s="1">
        <f t="shared" si="31"/>
        <v>0</v>
      </c>
      <c r="N50" s="1">
        <f t="shared" si="32"/>
        <v>0</v>
      </c>
      <c r="O50" s="1">
        <f t="shared" si="33"/>
        <v>0</v>
      </c>
      <c r="P50" s="1">
        <f t="shared" si="34"/>
        <v>0</v>
      </c>
      <c r="Q50" s="1">
        <f t="shared" si="35"/>
        <v>0</v>
      </c>
      <c r="R50" s="1">
        <f t="shared" si="36"/>
        <v>0</v>
      </c>
      <c r="S50" s="1">
        <f t="shared" si="37"/>
        <v>0</v>
      </c>
      <c r="T50" s="1">
        <f t="shared" si="38"/>
        <v>0</v>
      </c>
      <c r="U50" s="1">
        <f t="shared" si="39"/>
        <v>0</v>
      </c>
      <c r="V50" s="1">
        <f t="shared" si="40"/>
        <v>0</v>
      </c>
      <c r="W50" s="1">
        <f t="shared" si="41"/>
        <v>0</v>
      </c>
      <c r="Y50" s="507">
        <v>4</v>
      </c>
      <c r="Z50" s="507"/>
      <c r="AA50" s="507"/>
      <c r="AB50" s="507"/>
      <c r="AC50" s="507"/>
      <c r="AD50" s="507"/>
      <c r="AE50" s="507"/>
      <c r="AF50" s="507"/>
      <c r="AG50" s="507"/>
      <c r="AH50" s="507"/>
      <c r="AI50" s="507"/>
      <c r="AJ50" s="507"/>
      <c r="AK50" s="507"/>
      <c r="AN50" s="299" t="str">
        <f t="shared" ref="AN50" si="113">IF($AN$3=1,BV50,IF($AN$3=2,CM50,BE50))</f>
        <v>4.1.2</v>
      </c>
      <c r="AO50" s="299" t="str">
        <f t="shared" ref="AO50" si="114">IF($AN$3=1,BW50,IF($AN$3=2,CN50,BF50))</f>
        <v xml:space="preserve"> Q1 4.1</v>
      </c>
      <c r="AP50" s="300" t="str">
        <f t="shared" ref="AP50" si="115">IF($AN$3=1,BX50,IF($AN$3=2,CO50,BG50))</f>
        <v xml:space="preserve"> アスベスト対策</v>
      </c>
      <c r="AQ50" s="301">
        <f t="shared" ref="AQ50" si="116">IF($AN$3=1,BY50,IF($AN$3=2,CP50,BH50))</f>
        <v>0.25</v>
      </c>
      <c r="AR50" s="301">
        <f t="shared" ref="AR50" si="117">IF($AN$3=1,BZ50,IF($AN$3=2,CQ50,BI50))</f>
        <v>0.25</v>
      </c>
      <c r="AS50" s="301">
        <f t="shared" ref="AS50" si="118">IF($AN$3=1,CA50,IF($AN$3=2,CR50,BJ50))</f>
        <v>0.25</v>
      </c>
      <c r="AT50" s="301">
        <f t="shared" ref="AT50" si="119">IF($AN$3=1,CB50,IF($AN$3=2,CS50,BK50))</f>
        <v>0.25</v>
      </c>
      <c r="AU50" s="301">
        <f t="shared" ref="AU50" si="120">IF($AN$3=1,CC50,IF($AN$3=2,CT50,BL50))</f>
        <v>0.25</v>
      </c>
      <c r="AV50" s="301">
        <f t="shared" ref="AV50" si="121">IF($AN$3=1,CD50,IF($AN$3=2,CU50,BM50))</f>
        <v>0.33</v>
      </c>
      <c r="AW50" s="301">
        <f t="shared" ref="AW50" si="122">IF($AN$3=1,CE50,IF($AN$3=2,CV50,BN50))</f>
        <v>0.33</v>
      </c>
      <c r="AX50" s="310">
        <f t="shared" ref="AX50" si="123">IF($AN$3=1,CF50,IF($AN$3=2,CW50,BO50))</f>
        <v>0.25</v>
      </c>
      <c r="AY50" s="301">
        <f t="shared" ref="AY50" si="124">IF($AN$3=1,CG50,IF($AN$3=2,CX50,BP50))</f>
        <v>0.25</v>
      </c>
      <c r="AZ50" s="301">
        <f t="shared" ref="AZ50" si="125">IF($AN$3=1,CH50,IF($AN$3=2,CY50,BQ50))</f>
        <v>0.25</v>
      </c>
      <c r="BA50" s="302">
        <f t="shared" ref="BA50" si="126">IF($AN$3=1,CI50,IF($AN$3=2,CZ50,BR50))</f>
        <v>0.25</v>
      </c>
      <c r="BB50" s="301">
        <f t="shared" ref="BB50" si="127">IF($AN$3=1,CJ50,IF($AN$3=2,DA50,BS50))</f>
        <v>0.25</v>
      </c>
      <c r="BC50" s="301">
        <f t="shared" ref="BC50" si="128">IF($AN$3=1,CK50,IF($AN$3=2,DB50,BT50))</f>
        <v>0.25</v>
      </c>
      <c r="BE50" s="299" t="s">
        <v>613</v>
      </c>
      <c r="BF50" s="303" t="s">
        <v>585</v>
      </c>
      <c r="BG50" s="304" t="s">
        <v>614</v>
      </c>
      <c r="BH50" s="336">
        <v>0.25</v>
      </c>
      <c r="BI50" s="336">
        <v>0.25</v>
      </c>
      <c r="BJ50" s="336">
        <v>0.25</v>
      </c>
      <c r="BK50" s="336">
        <v>0.25</v>
      </c>
      <c r="BL50" s="339">
        <v>0.25</v>
      </c>
      <c r="BM50" s="339">
        <v>0.33</v>
      </c>
      <c r="BN50" s="339">
        <v>0.33</v>
      </c>
      <c r="BO50" s="337">
        <v>0.25</v>
      </c>
      <c r="BP50" s="336">
        <v>0.25</v>
      </c>
      <c r="BQ50" s="306">
        <v>0.25</v>
      </c>
      <c r="BR50" s="307">
        <v>0.25</v>
      </c>
      <c r="BS50" s="306">
        <v>0.25</v>
      </c>
      <c r="BT50" s="306">
        <v>0.25</v>
      </c>
      <c r="BV50" s="322" t="s">
        <v>613</v>
      </c>
      <c r="BW50" s="326" t="s">
        <v>585</v>
      </c>
      <c r="BX50" s="327" t="s">
        <v>614</v>
      </c>
      <c r="BY50" s="328"/>
      <c r="BZ50" s="328"/>
      <c r="CA50" s="328"/>
      <c r="CB50" s="328"/>
      <c r="CC50" s="328"/>
      <c r="CD50" s="328"/>
      <c r="CE50" s="328"/>
      <c r="CF50" s="329"/>
      <c r="CG50" s="328"/>
      <c r="CH50" s="328"/>
      <c r="CI50" s="330"/>
      <c r="CJ50" s="328"/>
      <c r="CK50" s="328"/>
      <c r="CM50" s="322" t="s">
        <v>613</v>
      </c>
      <c r="CN50" s="326" t="s">
        <v>585</v>
      </c>
      <c r="CO50" s="327" t="s">
        <v>614</v>
      </c>
      <c r="CP50" s="331"/>
      <c r="CQ50" s="331"/>
      <c r="CR50" s="331"/>
      <c r="CS50" s="331"/>
      <c r="CT50" s="331"/>
      <c r="CU50" s="331"/>
      <c r="CV50" s="331"/>
      <c r="CW50" s="332"/>
      <c r="CX50" s="331"/>
      <c r="CY50" s="331"/>
      <c r="CZ50" s="333"/>
      <c r="DA50" s="331"/>
      <c r="DB50" s="331"/>
      <c r="DC50" s="423"/>
    </row>
    <row r="51" spans="1:108" hidden="1" x14ac:dyDescent="0.15">
      <c r="B51" s="135"/>
      <c r="C51" s="156"/>
      <c r="D51" s="164">
        <v>3</v>
      </c>
      <c r="E51" s="165" t="s">
        <v>217</v>
      </c>
      <c r="F51" s="166"/>
      <c r="H51" s="474">
        <f t="shared" si="24"/>
        <v>0</v>
      </c>
      <c r="I51" s="474">
        <f t="shared" si="25"/>
        <v>0</v>
      </c>
      <c r="K51" s="1">
        <f t="shared" si="21"/>
        <v>0</v>
      </c>
      <c r="L51" s="1">
        <f t="shared" si="30"/>
        <v>0</v>
      </c>
      <c r="M51" s="1">
        <f t="shared" si="31"/>
        <v>0</v>
      </c>
      <c r="N51" s="1">
        <f t="shared" si="32"/>
        <v>0</v>
      </c>
      <c r="O51" s="1">
        <f t="shared" si="33"/>
        <v>0</v>
      </c>
      <c r="P51" s="1">
        <f t="shared" si="34"/>
        <v>0</v>
      </c>
      <c r="Q51" s="1">
        <f t="shared" si="35"/>
        <v>0</v>
      </c>
      <c r="R51" s="1">
        <f t="shared" si="36"/>
        <v>0</v>
      </c>
      <c r="S51" s="1">
        <f t="shared" si="37"/>
        <v>0</v>
      </c>
      <c r="T51" s="1">
        <f t="shared" si="38"/>
        <v>0</v>
      </c>
      <c r="U51" s="1">
        <f t="shared" si="39"/>
        <v>0</v>
      </c>
      <c r="V51" s="1">
        <f t="shared" si="40"/>
        <v>0</v>
      </c>
      <c r="W51" s="1">
        <f t="shared" si="41"/>
        <v>0</v>
      </c>
      <c r="Y51" s="510"/>
      <c r="Z51" s="510"/>
      <c r="AA51" s="510"/>
      <c r="AB51" s="510"/>
      <c r="AC51" s="510"/>
      <c r="AD51" s="510"/>
      <c r="AE51" s="510"/>
      <c r="AF51" s="510"/>
      <c r="AG51" s="510"/>
      <c r="AH51" s="510"/>
      <c r="AI51" s="510"/>
      <c r="AJ51" s="510"/>
      <c r="AK51" s="510"/>
      <c r="AN51" s="299" t="str">
        <f t="shared" si="4"/>
        <v>4.1.3</v>
      </c>
      <c r="AO51" s="299" t="str">
        <f t="shared" si="5"/>
        <v xml:space="preserve"> Q1 4.1</v>
      </c>
      <c r="AP51" s="300" t="str">
        <f t="shared" si="77"/>
        <v xml:space="preserve"> ダニ・カビ等</v>
      </c>
      <c r="AQ51" s="301">
        <f t="shared" si="78"/>
        <v>0.25</v>
      </c>
      <c r="AR51" s="301">
        <f t="shared" si="79"/>
        <v>0.25</v>
      </c>
      <c r="AS51" s="301">
        <f t="shared" si="80"/>
        <v>0.25</v>
      </c>
      <c r="AT51" s="301">
        <f t="shared" si="81"/>
        <v>0.25</v>
      </c>
      <c r="AU51" s="301">
        <f t="shared" si="82"/>
        <v>0.25</v>
      </c>
      <c r="AV51" s="301">
        <f t="shared" si="83"/>
        <v>0.33</v>
      </c>
      <c r="AW51" s="301">
        <f t="shared" si="84"/>
        <v>0.33</v>
      </c>
      <c r="AX51" s="310">
        <f t="shared" si="85"/>
        <v>0.25</v>
      </c>
      <c r="AY51" s="301">
        <f t="shared" si="86"/>
        <v>0.25</v>
      </c>
      <c r="AZ51" s="301">
        <f t="shared" si="87"/>
        <v>0.25</v>
      </c>
      <c r="BA51" s="302">
        <f t="shared" si="88"/>
        <v>0.25</v>
      </c>
      <c r="BB51" s="301">
        <f t="shared" si="89"/>
        <v>0.25</v>
      </c>
      <c r="BC51" s="301">
        <f t="shared" si="90"/>
        <v>0.25</v>
      </c>
      <c r="BE51" s="299" t="s">
        <v>615</v>
      </c>
      <c r="BF51" s="303" t="s">
        <v>585</v>
      </c>
      <c r="BG51" s="304" t="s">
        <v>587</v>
      </c>
      <c r="BH51" s="331">
        <v>0.25</v>
      </c>
      <c r="BI51" s="331">
        <v>0.25</v>
      </c>
      <c r="BJ51" s="331">
        <v>0.25</v>
      </c>
      <c r="BK51" s="331">
        <v>0.25</v>
      </c>
      <c r="BL51" s="340">
        <v>0.25</v>
      </c>
      <c r="BM51" s="340">
        <v>0.33</v>
      </c>
      <c r="BN51" s="340">
        <v>0.33</v>
      </c>
      <c r="BO51" s="332">
        <v>0.25</v>
      </c>
      <c r="BP51" s="331">
        <v>0.25</v>
      </c>
      <c r="BQ51" s="306">
        <v>0.25</v>
      </c>
      <c r="BR51" s="307">
        <v>0.25</v>
      </c>
      <c r="BS51" s="306">
        <v>0.25</v>
      </c>
      <c r="BT51" s="306">
        <v>0.25</v>
      </c>
      <c r="BV51" s="299" t="s">
        <v>615</v>
      </c>
      <c r="BW51" s="303" t="s">
        <v>585</v>
      </c>
      <c r="BX51" s="304" t="s">
        <v>587</v>
      </c>
      <c r="BY51" s="306"/>
      <c r="BZ51" s="306"/>
      <c r="CA51" s="306"/>
      <c r="CB51" s="306"/>
      <c r="CC51" s="306"/>
      <c r="CD51" s="306"/>
      <c r="CE51" s="306"/>
      <c r="CF51" s="313"/>
      <c r="CG51" s="306"/>
      <c r="CH51" s="306"/>
      <c r="CI51" s="307"/>
      <c r="CJ51" s="306"/>
      <c r="CK51" s="306"/>
      <c r="CM51" s="299" t="s">
        <v>615</v>
      </c>
      <c r="CN51" s="303" t="s">
        <v>585</v>
      </c>
      <c r="CO51" s="304" t="s">
        <v>587</v>
      </c>
      <c r="CP51" s="336">
        <v>0.33333333333333331</v>
      </c>
      <c r="CQ51" s="336">
        <v>0.33333333333333331</v>
      </c>
      <c r="CR51" s="336">
        <v>0.33333333333333331</v>
      </c>
      <c r="CS51" s="336">
        <v>0.33333333333333331</v>
      </c>
      <c r="CT51" s="336">
        <v>0.33333333333333331</v>
      </c>
      <c r="CU51" s="336">
        <v>0.5</v>
      </c>
      <c r="CV51" s="336">
        <v>0.5</v>
      </c>
      <c r="CW51" s="336">
        <v>0.33333333333333331</v>
      </c>
      <c r="CX51" s="336">
        <v>0.33333333333333331</v>
      </c>
      <c r="CY51" s="336">
        <v>0.33333333333333331</v>
      </c>
      <c r="CZ51" s="336">
        <v>0.33333333333333331</v>
      </c>
      <c r="DA51" s="336">
        <v>0.33333333333333331</v>
      </c>
      <c r="DB51" s="336">
        <v>0.33333333333333331</v>
      </c>
      <c r="DC51" s="423"/>
    </row>
    <row r="52" spans="1:108" ht="14.25" hidden="1" thickBot="1" x14ac:dyDescent="0.2">
      <c r="B52" s="135"/>
      <c r="C52" s="162"/>
      <c r="D52" s="164">
        <v>4</v>
      </c>
      <c r="E52" s="165" t="s">
        <v>218</v>
      </c>
      <c r="F52" s="166"/>
      <c r="H52" s="470">
        <f t="shared" si="24"/>
        <v>0</v>
      </c>
      <c r="I52" s="470">
        <f t="shared" si="25"/>
        <v>0</v>
      </c>
      <c r="K52" s="1">
        <f t="shared" si="21"/>
        <v>0</v>
      </c>
      <c r="L52" s="1">
        <f t="shared" si="30"/>
        <v>0</v>
      </c>
      <c r="M52" s="1">
        <f t="shared" si="31"/>
        <v>0</v>
      </c>
      <c r="N52" s="1">
        <f t="shared" si="32"/>
        <v>0</v>
      </c>
      <c r="O52" s="1">
        <f t="shared" si="33"/>
        <v>0</v>
      </c>
      <c r="P52" s="1">
        <f t="shared" si="34"/>
        <v>0</v>
      </c>
      <c r="Q52" s="1">
        <f t="shared" si="35"/>
        <v>0</v>
      </c>
      <c r="R52" s="1">
        <f t="shared" si="36"/>
        <v>0</v>
      </c>
      <c r="S52" s="1">
        <f t="shared" si="37"/>
        <v>0</v>
      </c>
      <c r="T52" s="1">
        <f t="shared" si="38"/>
        <v>0</v>
      </c>
      <c r="U52" s="1">
        <f t="shared" si="39"/>
        <v>0</v>
      </c>
      <c r="V52" s="1">
        <f t="shared" si="40"/>
        <v>0</v>
      </c>
      <c r="W52" s="1">
        <f t="shared" si="41"/>
        <v>0</v>
      </c>
      <c r="Y52" s="507"/>
      <c r="Z52" s="507"/>
      <c r="AA52" s="507"/>
      <c r="AB52" s="507"/>
      <c r="AC52" s="507"/>
      <c r="AD52" s="507"/>
      <c r="AE52" s="507"/>
      <c r="AF52" s="507"/>
      <c r="AG52" s="507"/>
      <c r="AH52" s="507"/>
      <c r="AI52" s="507"/>
      <c r="AJ52" s="507"/>
      <c r="AK52" s="507"/>
      <c r="AN52" s="299" t="str">
        <f t="shared" si="4"/>
        <v>4.1.4</v>
      </c>
      <c r="AO52" s="299" t="str">
        <f t="shared" si="5"/>
        <v xml:space="preserve"> Q1 4.1</v>
      </c>
      <c r="AP52" s="300" t="str">
        <f t="shared" si="77"/>
        <v xml:space="preserve"> レジオネラ対策</v>
      </c>
      <c r="AQ52" s="301">
        <f t="shared" si="78"/>
        <v>0.25</v>
      </c>
      <c r="AR52" s="301">
        <f t="shared" si="79"/>
        <v>0.25</v>
      </c>
      <c r="AS52" s="301">
        <f t="shared" si="80"/>
        <v>0.25</v>
      </c>
      <c r="AT52" s="301">
        <f t="shared" si="81"/>
        <v>0.25</v>
      </c>
      <c r="AU52" s="301">
        <f t="shared" si="82"/>
        <v>0.25</v>
      </c>
      <c r="AV52" s="301">
        <f t="shared" si="83"/>
        <v>0</v>
      </c>
      <c r="AW52" s="301">
        <f t="shared" si="84"/>
        <v>0</v>
      </c>
      <c r="AX52" s="310">
        <f t="shared" si="85"/>
        <v>0.25</v>
      </c>
      <c r="AY52" s="301">
        <f t="shared" si="86"/>
        <v>0.25</v>
      </c>
      <c r="AZ52" s="301">
        <f t="shared" si="87"/>
        <v>0.25</v>
      </c>
      <c r="BA52" s="302">
        <f t="shared" si="88"/>
        <v>0.25</v>
      </c>
      <c r="BB52" s="301">
        <f t="shared" si="89"/>
        <v>0.25</v>
      </c>
      <c r="BC52" s="301">
        <f t="shared" si="90"/>
        <v>0.25</v>
      </c>
      <c r="BE52" s="299" t="s">
        <v>616</v>
      </c>
      <c r="BF52" s="303" t="s">
        <v>585</v>
      </c>
      <c r="BG52" s="304" t="s">
        <v>588</v>
      </c>
      <c r="BH52" s="336">
        <v>0.25</v>
      </c>
      <c r="BI52" s="336">
        <v>0.25</v>
      </c>
      <c r="BJ52" s="336">
        <v>0.25</v>
      </c>
      <c r="BK52" s="336">
        <v>0.25</v>
      </c>
      <c r="BL52" s="336">
        <v>0.25</v>
      </c>
      <c r="BM52" s="336"/>
      <c r="BN52" s="336"/>
      <c r="BO52" s="337">
        <v>0.25</v>
      </c>
      <c r="BP52" s="336">
        <v>0.25</v>
      </c>
      <c r="BQ52" s="306">
        <v>0.25</v>
      </c>
      <c r="BR52" s="307">
        <v>0.25</v>
      </c>
      <c r="BS52" s="306">
        <v>0.25</v>
      </c>
      <c r="BT52" s="306">
        <v>0.25</v>
      </c>
      <c r="BV52" s="299" t="s">
        <v>616</v>
      </c>
      <c r="BW52" s="303" t="s">
        <v>585</v>
      </c>
      <c r="BX52" s="304" t="s">
        <v>588</v>
      </c>
      <c r="BY52" s="306"/>
      <c r="BZ52" s="306"/>
      <c r="CA52" s="306"/>
      <c r="CB52" s="306"/>
      <c r="CC52" s="306"/>
      <c r="CD52" s="306"/>
      <c r="CE52" s="306"/>
      <c r="CF52" s="313"/>
      <c r="CG52" s="306"/>
      <c r="CH52" s="306"/>
      <c r="CI52" s="307"/>
      <c r="CJ52" s="306"/>
      <c r="CK52" s="306"/>
      <c r="CM52" s="299" t="s">
        <v>616</v>
      </c>
      <c r="CN52" s="303" t="s">
        <v>585</v>
      </c>
      <c r="CO52" s="304" t="s">
        <v>588</v>
      </c>
      <c r="CP52" s="336">
        <v>0.33333333333333331</v>
      </c>
      <c r="CQ52" s="336">
        <v>0.33333333333333331</v>
      </c>
      <c r="CR52" s="336">
        <v>0.33333333333333331</v>
      </c>
      <c r="CS52" s="336">
        <v>0.33333333333333331</v>
      </c>
      <c r="CT52" s="336">
        <v>0.33333333333333331</v>
      </c>
      <c r="CU52" s="336"/>
      <c r="CV52" s="336"/>
      <c r="CW52" s="336">
        <v>0.33333333333333331</v>
      </c>
      <c r="CX52" s="336">
        <v>0.33333333333333331</v>
      </c>
      <c r="CY52" s="336">
        <v>0.33333333333333331</v>
      </c>
      <c r="CZ52" s="336">
        <v>0.33333333333333331</v>
      </c>
      <c r="DA52" s="336">
        <v>0.33333333333333331</v>
      </c>
      <c r="DB52" s="336">
        <v>0.33333333333333331</v>
      </c>
      <c r="DC52" s="423"/>
    </row>
    <row r="53" spans="1:108" ht="14.25" thickBot="1" x14ac:dyDescent="0.2">
      <c r="B53" s="163"/>
      <c r="C53" s="136">
        <v>4.2</v>
      </c>
      <c r="D53" s="153" t="s">
        <v>219</v>
      </c>
      <c r="E53" s="154"/>
      <c r="F53" s="157"/>
      <c r="H53" s="480"/>
      <c r="I53" s="481"/>
      <c r="K53" s="1">
        <f t="shared" si="21"/>
        <v>0</v>
      </c>
      <c r="L53" s="1">
        <f t="shared" si="30"/>
        <v>0</v>
      </c>
      <c r="M53" s="1">
        <f t="shared" si="31"/>
        <v>0</v>
      </c>
      <c r="N53" s="1">
        <f t="shared" si="32"/>
        <v>0</v>
      </c>
      <c r="O53" s="1">
        <f t="shared" si="33"/>
        <v>0</v>
      </c>
      <c r="P53" s="1">
        <f t="shared" si="34"/>
        <v>0</v>
      </c>
      <c r="Q53" s="1">
        <f t="shared" si="35"/>
        <v>0</v>
      </c>
      <c r="R53" s="1">
        <f t="shared" si="36"/>
        <v>0</v>
      </c>
      <c r="S53" s="1">
        <f t="shared" si="37"/>
        <v>0</v>
      </c>
      <c r="T53" s="1">
        <f t="shared" si="38"/>
        <v>0</v>
      </c>
      <c r="U53" s="1">
        <f t="shared" si="39"/>
        <v>0</v>
      </c>
      <c r="V53" s="1">
        <f t="shared" si="40"/>
        <v>0</v>
      </c>
      <c r="W53" s="1">
        <f t="shared" si="41"/>
        <v>0</v>
      </c>
      <c r="Y53" s="517" t="s">
        <v>678</v>
      </c>
      <c r="Z53" s="517" t="s">
        <v>678</v>
      </c>
      <c r="AA53" s="517" t="s">
        <v>678</v>
      </c>
      <c r="AB53" s="517" t="s">
        <v>678</v>
      </c>
      <c r="AC53" s="517" t="s">
        <v>678</v>
      </c>
      <c r="AD53" s="517" t="s">
        <v>678</v>
      </c>
      <c r="AE53" s="517" t="s">
        <v>678</v>
      </c>
      <c r="AF53" s="517" t="s">
        <v>678</v>
      </c>
      <c r="AG53" s="517" t="s">
        <v>678</v>
      </c>
      <c r="AH53" s="517" t="s">
        <v>678</v>
      </c>
      <c r="AI53" s="517" t="s">
        <v>678</v>
      </c>
      <c r="AJ53" s="517" t="s">
        <v>678</v>
      </c>
      <c r="AK53" s="517" t="s">
        <v>678</v>
      </c>
      <c r="AN53" s="299">
        <f t="shared" si="4"/>
        <v>4.2</v>
      </c>
      <c r="AO53" s="299" t="str">
        <f t="shared" si="5"/>
        <v xml:space="preserve"> Q1 4</v>
      </c>
      <c r="AP53" s="300" t="str">
        <f t="shared" si="77"/>
        <v>換気</v>
      </c>
      <c r="AQ53" s="301">
        <f t="shared" si="78"/>
        <v>0.3</v>
      </c>
      <c r="AR53" s="301">
        <f t="shared" si="79"/>
        <v>0.3</v>
      </c>
      <c r="AS53" s="301">
        <f t="shared" si="80"/>
        <v>0.3</v>
      </c>
      <c r="AT53" s="301">
        <f t="shared" si="81"/>
        <v>0.3</v>
      </c>
      <c r="AU53" s="301">
        <f t="shared" si="82"/>
        <v>0.3</v>
      </c>
      <c r="AV53" s="301">
        <f t="shared" si="83"/>
        <v>0.3</v>
      </c>
      <c r="AW53" s="301">
        <f t="shared" si="84"/>
        <v>0.4</v>
      </c>
      <c r="AX53" s="310">
        <f t="shared" si="85"/>
        <v>0.3</v>
      </c>
      <c r="AY53" s="301">
        <f t="shared" si="86"/>
        <v>0.3</v>
      </c>
      <c r="AZ53" s="301">
        <f t="shared" si="87"/>
        <v>0.3</v>
      </c>
      <c r="BA53" s="302">
        <f t="shared" si="88"/>
        <v>0.375</v>
      </c>
      <c r="BB53" s="301">
        <f t="shared" si="89"/>
        <v>0.375</v>
      </c>
      <c r="BC53" s="301">
        <f t="shared" si="90"/>
        <v>0.375</v>
      </c>
      <c r="BE53" s="299">
        <v>4.2</v>
      </c>
      <c r="BF53" s="303" t="s">
        <v>584</v>
      </c>
      <c r="BG53" s="300" t="s">
        <v>219</v>
      </c>
      <c r="BH53" s="336">
        <v>0.3</v>
      </c>
      <c r="BI53" s="336">
        <v>0.3</v>
      </c>
      <c r="BJ53" s="336">
        <v>0.3</v>
      </c>
      <c r="BK53" s="336">
        <v>0.3</v>
      </c>
      <c r="BL53" s="336">
        <v>0.3</v>
      </c>
      <c r="BM53" s="336">
        <v>0.3</v>
      </c>
      <c r="BN53" s="336">
        <v>0.4</v>
      </c>
      <c r="BO53" s="337">
        <v>0.3</v>
      </c>
      <c r="BP53" s="336">
        <v>0.3</v>
      </c>
      <c r="BQ53" s="306">
        <v>0.3</v>
      </c>
      <c r="BR53" s="307">
        <v>0.375</v>
      </c>
      <c r="BS53" s="306">
        <v>0.375</v>
      </c>
      <c r="BT53" s="306">
        <v>0.375</v>
      </c>
      <c r="BV53" s="299">
        <v>4.2</v>
      </c>
      <c r="BW53" s="303" t="s">
        <v>584</v>
      </c>
      <c r="BX53" s="300" t="s">
        <v>219</v>
      </c>
      <c r="BY53" s="306">
        <v>0.3</v>
      </c>
      <c r="BZ53" s="306">
        <v>0.3</v>
      </c>
      <c r="CA53" s="306">
        <v>0.3</v>
      </c>
      <c r="CB53" s="306">
        <v>0.3</v>
      </c>
      <c r="CC53" s="306">
        <v>0.3</v>
      </c>
      <c r="CD53" s="306">
        <v>0.3</v>
      </c>
      <c r="CE53" s="306">
        <v>0.4</v>
      </c>
      <c r="CF53" s="313">
        <v>0.3</v>
      </c>
      <c r="CG53" s="306">
        <v>0.3</v>
      </c>
      <c r="CH53" s="306">
        <v>0.3</v>
      </c>
      <c r="CI53" s="307">
        <v>0.375</v>
      </c>
      <c r="CJ53" s="306">
        <v>0.375</v>
      </c>
      <c r="CK53" s="306">
        <v>0.375</v>
      </c>
      <c r="CM53" s="299">
        <v>4.2</v>
      </c>
      <c r="CN53" s="303" t="s">
        <v>584</v>
      </c>
      <c r="CO53" s="300" t="s">
        <v>219</v>
      </c>
      <c r="CP53" s="336">
        <v>0.3</v>
      </c>
      <c r="CQ53" s="336">
        <v>0.3</v>
      </c>
      <c r="CR53" s="336">
        <v>0.3</v>
      </c>
      <c r="CS53" s="336">
        <v>0.3</v>
      </c>
      <c r="CT53" s="336">
        <v>0.3</v>
      </c>
      <c r="CU53" s="336">
        <v>0.3</v>
      </c>
      <c r="CV53" s="336">
        <v>0.4</v>
      </c>
      <c r="CW53" s="337">
        <v>0.3</v>
      </c>
      <c r="CX53" s="336">
        <v>0.3</v>
      </c>
      <c r="CY53" s="336">
        <v>0.3</v>
      </c>
      <c r="CZ53" s="338">
        <v>0.375</v>
      </c>
      <c r="DA53" s="336">
        <v>0.375</v>
      </c>
      <c r="DB53" s="336">
        <v>0.375</v>
      </c>
      <c r="DC53" s="423"/>
    </row>
    <row r="54" spans="1:108" x14ac:dyDescent="0.15">
      <c r="B54" s="163"/>
      <c r="C54" s="140"/>
      <c r="D54" s="141">
        <v>1</v>
      </c>
      <c r="E54" s="138" t="s">
        <v>220</v>
      </c>
      <c r="F54" s="170"/>
      <c r="H54" s="473">
        <f>IF(SUMPRODUCT($Y$7:$AH$7,K54:T54)=0,0,SUMPRODUCT($Y$7:$AH$7,Y54:AH54)/SUMPRODUCT($Y$7:$AH$7,K54:T54))</f>
        <v>4</v>
      </c>
      <c r="I54" s="473">
        <f>IF(SUMPRODUCT($AI$7:$AK$7,U54:W54)=0,0,SUMPRODUCT($AI$7:$AK$7,AI54:AK54)/SUMPRODUCT($AI$7:$AK$7,U54:W54))</f>
        <v>0</v>
      </c>
      <c r="K54" s="1">
        <f t="shared" si="21"/>
        <v>1</v>
      </c>
      <c r="L54" s="1">
        <f t="shared" si="30"/>
        <v>0</v>
      </c>
      <c r="M54" s="1">
        <f t="shared" si="31"/>
        <v>0</v>
      </c>
      <c r="N54" s="1">
        <f t="shared" si="32"/>
        <v>0</v>
      </c>
      <c r="O54" s="1">
        <f t="shared" si="33"/>
        <v>0</v>
      </c>
      <c r="P54" s="1">
        <f t="shared" si="34"/>
        <v>0</v>
      </c>
      <c r="Q54" s="1">
        <f t="shared" si="35"/>
        <v>0</v>
      </c>
      <c r="R54" s="1">
        <f t="shared" si="36"/>
        <v>0</v>
      </c>
      <c r="S54" s="1">
        <f t="shared" si="37"/>
        <v>0</v>
      </c>
      <c r="T54" s="1">
        <f t="shared" si="38"/>
        <v>0</v>
      </c>
      <c r="U54" s="1">
        <f t="shared" si="39"/>
        <v>0</v>
      </c>
      <c r="V54" s="1">
        <f t="shared" si="40"/>
        <v>0</v>
      </c>
      <c r="W54" s="1">
        <f t="shared" si="41"/>
        <v>0</v>
      </c>
      <c r="Y54" s="509">
        <v>4</v>
      </c>
      <c r="Z54" s="509"/>
      <c r="AA54" s="509"/>
      <c r="AB54" s="509"/>
      <c r="AC54" s="509"/>
      <c r="AD54" s="509"/>
      <c r="AE54" s="509"/>
      <c r="AF54" s="509"/>
      <c r="AG54" s="509"/>
      <c r="AH54" s="509"/>
      <c r="AI54" s="509"/>
      <c r="AJ54" s="509"/>
      <c r="AK54" s="509"/>
      <c r="AN54" s="299" t="str">
        <f t="shared" si="4"/>
        <v>4.2.1</v>
      </c>
      <c r="AO54" s="299" t="str">
        <f t="shared" si="5"/>
        <v xml:space="preserve"> Q1 4.2</v>
      </c>
      <c r="AP54" s="300" t="str">
        <f t="shared" si="77"/>
        <v>換気量</v>
      </c>
      <c r="AQ54" s="301">
        <f t="shared" si="78"/>
        <v>0.25</v>
      </c>
      <c r="AR54" s="301">
        <f t="shared" si="79"/>
        <v>0.25</v>
      </c>
      <c r="AS54" s="301">
        <f t="shared" si="80"/>
        <v>0.33333333333333331</v>
      </c>
      <c r="AT54" s="301">
        <f t="shared" si="81"/>
        <v>0.33333333333333331</v>
      </c>
      <c r="AU54" s="301">
        <f t="shared" si="82"/>
        <v>0.33333333333333331</v>
      </c>
      <c r="AV54" s="301">
        <f t="shared" si="83"/>
        <v>0.33333333333333331</v>
      </c>
      <c r="AW54" s="301">
        <f t="shared" si="84"/>
        <v>0</v>
      </c>
      <c r="AX54" s="310">
        <f t="shared" si="85"/>
        <v>0.33333333333333331</v>
      </c>
      <c r="AY54" s="301">
        <f t="shared" si="86"/>
        <v>0.25</v>
      </c>
      <c r="AZ54" s="301">
        <f t="shared" si="87"/>
        <v>0.25</v>
      </c>
      <c r="BA54" s="302">
        <f t="shared" si="88"/>
        <v>0.25</v>
      </c>
      <c r="BB54" s="301">
        <f t="shared" si="89"/>
        <v>0.25</v>
      </c>
      <c r="BC54" s="301">
        <f t="shared" si="90"/>
        <v>0</v>
      </c>
      <c r="BE54" s="299" t="s">
        <v>617</v>
      </c>
      <c r="BF54" s="303" t="s">
        <v>589</v>
      </c>
      <c r="BG54" s="304" t="s">
        <v>590</v>
      </c>
      <c r="BH54" s="336">
        <v>0.25</v>
      </c>
      <c r="BI54" s="336">
        <v>0.25</v>
      </c>
      <c r="BJ54" s="339">
        <v>0.33333333333333331</v>
      </c>
      <c r="BK54" s="339">
        <v>0.33333333333333331</v>
      </c>
      <c r="BL54" s="339">
        <v>0.33333333333333331</v>
      </c>
      <c r="BM54" s="339">
        <v>0.33333333333333331</v>
      </c>
      <c r="BN54" s="336"/>
      <c r="BO54" s="339">
        <v>0.33333333333333331</v>
      </c>
      <c r="BP54" s="336">
        <v>0.25</v>
      </c>
      <c r="BQ54" s="306">
        <v>0.25</v>
      </c>
      <c r="BR54" s="307">
        <v>0.25</v>
      </c>
      <c r="BS54" s="306">
        <v>0.25</v>
      </c>
      <c r="BT54" s="306"/>
      <c r="BV54" s="299" t="s">
        <v>617</v>
      </c>
      <c r="BW54" s="303" t="s">
        <v>589</v>
      </c>
      <c r="BX54" s="304" t="s">
        <v>590</v>
      </c>
      <c r="BY54" s="306">
        <v>0.33333333333333331</v>
      </c>
      <c r="BZ54" s="306">
        <v>0.33333333333333331</v>
      </c>
      <c r="CA54" s="306">
        <v>0.5</v>
      </c>
      <c r="CB54" s="306">
        <v>0.5</v>
      </c>
      <c r="CC54" s="306">
        <v>0.5</v>
      </c>
      <c r="CD54" s="306">
        <v>0.5</v>
      </c>
      <c r="CE54" s="306">
        <v>0.5</v>
      </c>
      <c r="CF54" s="313">
        <v>0.5</v>
      </c>
      <c r="CG54" s="306">
        <v>0.33333333333333331</v>
      </c>
      <c r="CH54" s="306">
        <v>0.33333333333333331</v>
      </c>
      <c r="CI54" s="307">
        <v>0.33333333333333331</v>
      </c>
      <c r="CJ54" s="306">
        <v>0.33333333333333331</v>
      </c>
      <c r="CK54" s="306">
        <v>0.33333333333333331</v>
      </c>
      <c r="CM54" s="299" t="s">
        <v>617</v>
      </c>
      <c r="CN54" s="303" t="s">
        <v>589</v>
      </c>
      <c r="CO54" s="304" t="s">
        <v>590</v>
      </c>
      <c r="CP54" s="336">
        <v>0.25</v>
      </c>
      <c r="CQ54" s="336">
        <v>0.25</v>
      </c>
      <c r="CR54" s="336">
        <v>0.33333333333333331</v>
      </c>
      <c r="CS54" s="336">
        <v>0.33333333333333331</v>
      </c>
      <c r="CT54" s="336">
        <v>0.33333333333333331</v>
      </c>
      <c r="CU54" s="336">
        <v>0.33333333333333331</v>
      </c>
      <c r="CV54" s="336">
        <v>0.5</v>
      </c>
      <c r="CW54" s="336">
        <v>0.33333333333333331</v>
      </c>
      <c r="CX54" s="336">
        <v>0.25</v>
      </c>
      <c r="CY54" s="336">
        <v>0.25</v>
      </c>
      <c r="CZ54" s="338">
        <v>0.25</v>
      </c>
      <c r="DA54" s="336">
        <v>0.25</v>
      </c>
      <c r="DB54" s="336">
        <v>0.25</v>
      </c>
      <c r="DC54" s="423"/>
    </row>
    <row r="55" spans="1:108" x14ac:dyDescent="0.15">
      <c r="B55" s="163"/>
      <c r="C55" s="140"/>
      <c r="D55" s="141">
        <v>2</v>
      </c>
      <c r="E55" s="138" t="s">
        <v>544</v>
      </c>
      <c r="F55" s="157"/>
      <c r="H55" s="474">
        <f t="shared" ref="H55:H56" si="129">IF(SUMPRODUCT($Y$7:$AH$7,K55:T55)=0,0,SUMPRODUCT($Y$7:$AH$7,Y55:AH55)/SUMPRODUCT($Y$7:$AH$7,K55:T55))</f>
        <v>4</v>
      </c>
      <c r="I55" s="474">
        <f t="shared" ref="I55:I56" si="130">IF(SUMPRODUCT($AI$7:$AK$7,U55:W55)=0,0,SUMPRODUCT($AI$7:$AK$7,AI55:AK55)/SUMPRODUCT($AI$7:$AK$7,U55:W55))</f>
        <v>0</v>
      </c>
      <c r="K55" s="1">
        <f t="shared" si="21"/>
        <v>1</v>
      </c>
      <c r="L55" s="1">
        <f t="shared" si="30"/>
        <v>0</v>
      </c>
      <c r="M55" s="1">
        <f t="shared" si="31"/>
        <v>0</v>
      </c>
      <c r="N55" s="1">
        <f t="shared" si="32"/>
        <v>0</v>
      </c>
      <c r="O55" s="1">
        <f t="shared" si="33"/>
        <v>0</v>
      </c>
      <c r="P55" s="1">
        <f t="shared" si="34"/>
        <v>0</v>
      </c>
      <c r="Q55" s="1">
        <f t="shared" si="35"/>
        <v>0</v>
      </c>
      <c r="R55" s="1">
        <f t="shared" si="36"/>
        <v>0</v>
      </c>
      <c r="S55" s="1">
        <f t="shared" si="37"/>
        <v>0</v>
      </c>
      <c r="T55" s="1">
        <f t="shared" si="38"/>
        <v>0</v>
      </c>
      <c r="U55" s="1">
        <f t="shared" si="39"/>
        <v>0</v>
      </c>
      <c r="V55" s="1">
        <f t="shared" si="40"/>
        <v>0</v>
      </c>
      <c r="W55" s="1">
        <f t="shared" si="41"/>
        <v>0</v>
      </c>
      <c r="Y55" s="510">
        <v>4</v>
      </c>
      <c r="Z55" s="510"/>
      <c r="AA55" s="510"/>
      <c r="AB55" s="510"/>
      <c r="AC55" s="510"/>
      <c r="AD55" s="510"/>
      <c r="AE55" s="510"/>
      <c r="AF55" s="510"/>
      <c r="AG55" s="510"/>
      <c r="AH55" s="510"/>
      <c r="AI55" s="510"/>
      <c r="AJ55" s="510"/>
      <c r="AK55" s="510"/>
      <c r="AN55" s="299" t="str">
        <f t="shared" si="4"/>
        <v>4.2.2</v>
      </c>
      <c r="AO55" s="299" t="str">
        <f t="shared" si="5"/>
        <v xml:space="preserve"> Q1 4.2</v>
      </c>
      <c r="AP55" s="300" t="str">
        <f t="shared" si="77"/>
        <v>自然換気性能</v>
      </c>
      <c r="AQ55" s="301">
        <f t="shared" si="78"/>
        <v>0.25</v>
      </c>
      <c r="AR55" s="301">
        <f t="shared" si="79"/>
        <v>0.25</v>
      </c>
      <c r="AS55" s="301">
        <f t="shared" si="80"/>
        <v>0</v>
      </c>
      <c r="AT55" s="301">
        <f t="shared" si="81"/>
        <v>0</v>
      </c>
      <c r="AU55" s="301">
        <f t="shared" si="82"/>
        <v>0</v>
      </c>
      <c r="AV55" s="301">
        <f t="shared" si="83"/>
        <v>0</v>
      </c>
      <c r="AW55" s="301">
        <f t="shared" si="84"/>
        <v>0</v>
      </c>
      <c r="AX55" s="310">
        <f t="shared" si="85"/>
        <v>0</v>
      </c>
      <c r="AY55" s="301">
        <f t="shared" si="86"/>
        <v>0.25</v>
      </c>
      <c r="AZ55" s="301">
        <f t="shared" si="87"/>
        <v>0.25</v>
      </c>
      <c r="BA55" s="302">
        <f t="shared" si="88"/>
        <v>0.25</v>
      </c>
      <c r="BB55" s="301">
        <f t="shared" si="89"/>
        <v>0.25</v>
      </c>
      <c r="BC55" s="301">
        <f t="shared" si="90"/>
        <v>0.33</v>
      </c>
      <c r="BE55" s="299" t="s">
        <v>618</v>
      </c>
      <c r="BF55" s="303" t="s">
        <v>589</v>
      </c>
      <c r="BG55" s="304" t="s">
        <v>591</v>
      </c>
      <c r="BH55" s="336">
        <v>0.25</v>
      </c>
      <c r="BI55" s="336">
        <v>0.25</v>
      </c>
      <c r="BJ55" s="336"/>
      <c r="BK55" s="336"/>
      <c r="BL55" s="336"/>
      <c r="BM55" s="336"/>
      <c r="BN55" s="336"/>
      <c r="BO55" s="337"/>
      <c r="BP55" s="336">
        <v>0.25</v>
      </c>
      <c r="BQ55" s="306">
        <v>0.25</v>
      </c>
      <c r="BR55" s="307">
        <v>0.25</v>
      </c>
      <c r="BS55" s="306">
        <v>0.25</v>
      </c>
      <c r="BT55" s="306">
        <v>0.33</v>
      </c>
      <c r="BV55" s="299" t="s">
        <v>618</v>
      </c>
      <c r="BW55" s="303" t="s">
        <v>589</v>
      </c>
      <c r="BX55" s="304" t="s">
        <v>591</v>
      </c>
      <c r="BY55" s="306">
        <v>0.33333333333333331</v>
      </c>
      <c r="BZ55" s="306">
        <v>0.33333333333333331</v>
      </c>
      <c r="CA55" s="306"/>
      <c r="CB55" s="306"/>
      <c r="CC55" s="306"/>
      <c r="CD55" s="306"/>
      <c r="CE55" s="306"/>
      <c r="CF55" s="313"/>
      <c r="CG55" s="306">
        <v>0.33333333333333331</v>
      </c>
      <c r="CH55" s="306">
        <v>0.33333333333333331</v>
      </c>
      <c r="CI55" s="307">
        <v>0.33333333333333331</v>
      </c>
      <c r="CJ55" s="306">
        <v>0.33333333333333331</v>
      </c>
      <c r="CK55" s="306">
        <v>0.33333333333333331</v>
      </c>
      <c r="CM55" s="299" t="s">
        <v>618</v>
      </c>
      <c r="CN55" s="303" t="s">
        <v>589</v>
      </c>
      <c r="CO55" s="304" t="s">
        <v>591</v>
      </c>
      <c r="CP55" s="336">
        <v>0.25</v>
      </c>
      <c r="CQ55" s="336">
        <v>0.25</v>
      </c>
      <c r="CR55" s="336"/>
      <c r="CS55" s="336"/>
      <c r="CT55" s="336"/>
      <c r="CU55" s="336"/>
      <c r="CV55" s="336"/>
      <c r="CW55" s="337"/>
      <c r="CX55" s="336">
        <v>0.25</v>
      </c>
      <c r="CY55" s="336">
        <v>0.25</v>
      </c>
      <c r="CZ55" s="338">
        <v>0.25</v>
      </c>
      <c r="DA55" s="336">
        <v>0.25</v>
      </c>
      <c r="DB55" s="336">
        <v>0.25</v>
      </c>
      <c r="DC55" s="423"/>
    </row>
    <row r="56" spans="1:108" ht="14.25" thickBot="1" x14ac:dyDescent="0.2">
      <c r="B56" s="163"/>
      <c r="C56" s="140"/>
      <c r="D56" s="141">
        <v>3</v>
      </c>
      <c r="E56" s="138" t="s">
        <v>545</v>
      </c>
      <c r="F56" s="157"/>
      <c r="H56" s="470">
        <f t="shared" si="129"/>
        <v>4</v>
      </c>
      <c r="I56" s="470">
        <f t="shared" si="130"/>
        <v>0</v>
      </c>
      <c r="K56" s="1">
        <f t="shared" si="21"/>
        <v>1</v>
      </c>
      <c r="L56" s="1">
        <f t="shared" si="30"/>
        <v>0</v>
      </c>
      <c r="M56" s="1">
        <f t="shared" si="31"/>
        <v>0</v>
      </c>
      <c r="N56" s="1">
        <f t="shared" si="32"/>
        <v>0</v>
      </c>
      <c r="O56" s="1">
        <f t="shared" si="33"/>
        <v>0</v>
      </c>
      <c r="P56" s="1">
        <f t="shared" si="34"/>
        <v>0</v>
      </c>
      <c r="Q56" s="1">
        <f t="shared" si="35"/>
        <v>0</v>
      </c>
      <c r="R56" s="1">
        <f t="shared" si="36"/>
        <v>0</v>
      </c>
      <c r="S56" s="1">
        <f t="shared" si="37"/>
        <v>0</v>
      </c>
      <c r="T56" s="1">
        <f t="shared" si="38"/>
        <v>0</v>
      </c>
      <c r="U56" s="1">
        <f t="shared" si="39"/>
        <v>0</v>
      </c>
      <c r="V56" s="1">
        <f t="shared" si="40"/>
        <v>0</v>
      </c>
      <c r="W56" s="1">
        <f t="shared" si="41"/>
        <v>0</v>
      </c>
      <c r="Y56" s="507">
        <v>4</v>
      </c>
      <c r="Z56" s="507"/>
      <c r="AA56" s="507"/>
      <c r="AB56" s="507"/>
      <c r="AC56" s="507"/>
      <c r="AD56" s="507"/>
      <c r="AE56" s="507"/>
      <c r="AF56" s="507"/>
      <c r="AG56" s="507"/>
      <c r="AH56" s="507"/>
      <c r="AI56" s="507"/>
      <c r="AJ56" s="507"/>
      <c r="AK56" s="507"/>
      <c r="AN56" s="299" t="str">
        <f t="shared" si="4"/>
        <v>4.2.3</v>
      </c>
      <c r="AO56" s="299" t="str">
        <f t="shared" si="5"/>
        <v xml:space="preserve"> Q1 4.2</v>
      </c>
      <c r="AP56" s="300" t="str">
        <f t="shared" si="77"/>
        <v>取り入れ外気への配慮</v>
      </c>
      <c r="AQ56" s="301">
        <f t="shared" si="78"/>
        <v>0.25</v>
      </c>
      <c r="AR56" s="301">
        <f t="shared" si="79"/>
        <v>0.25</v>
      </c>
      <c r="AS56" s="301">
        <f t="shared" si="80"/>
        <v>0.33333333333333331</v>
      </c>
      <c r="AT56" s="301">
        <f t="shared" si="81"/>
        <v>0.33333333333333331</v>
      </c>
      <c r="AU56" s="301">
        <f t="shared" si="82"/>
        <v>0.33333333333333331</v>
      </c>
      <c r="AV56" s="301">
        <f t="shared" si="83"/>
        <v>0.33333333333333331</v>
      </c>
      <c r="AW56" s="301">
        <f t="shared" si="84"/>
        <v>1</v>
      </c>
      <c r="AX56" s="310">
        <f t="shared" si="85"/>
        <v>0.33333333333333331</v>
      </c>
      <c r="AY56" s="301">
        <f t="shared" si="86"/>
        <v>0.25</v>
      </c>
      <c r="AZ56" s="301">
        <f t="shared" si="87"/>
        <v>0.25</v>
      </c>
      <c r="BA56" s="302">
        <f t="shared" si="88"/>
        <v>0.25</v>
      </c>
      <c r="BB56" s="301">
        <f t="shared" si="89"/>
        <v>0.25</v>
      </c>
      <c r="BC56" s="301">
        <f t="shared" si="90"/>
        <v>0.33</v>
      </c>
      <c r="BE56" s="299" t="s">
        <v>619</v>
      </c>
      <c r="BF56" s="303" t="s">
        <v>589</v>
      </c>
      <c r="BG56" s="304" t="s">
        <v>592</v>
      </c>
      <c r="BH56" s="336">
        <v>0.25</v>
      </c>
      <c r="BI56" s="336">
        <v>0.25</v>
      </c>
      <c r="BJ56" s="339">
        <v>0.33333333333333331</v>
      </c>
      <c r="BK56" s="339">
        <v>0.33333333333333331</v>
      </c>
      <c r="BL56" s="339">
        <v>0.33333333333333331</v>
      </c>
      <c r="BM56" s="339">
        <v>0.33333333333333331</v>
      </c>
      <c r="BN56" s="336">
        <v>1</v>
      </c>
      <c r="BO56" s="339">
        <v>0.33333333333333331</v>
      </c>
      <c r="BP56" s="336">
        <v>0.25</v>
      </c>
      <c r="BQ56" s="306">
        <v>0.25</v>
      </c>
      <c r="BR56" s="307">
        <v>0.25</v>
      </c>
      <c r="BS56" s="306">
        <v>0.25</v>
      </c>
      <c r="BT56" s="306">
        <v>0.33</v>
      </c>
      <c r="BV56" s="299" t="s">
        <v>619</v>
      </c>
      <c r="BW56" s="303" t="s">
        <v>589</v>
      </c>
      <c r="BX56" s="304" t="s">
        <v>592</v>
      </c>
      <c r="BY56" s="306">
        <v>0.33333333333333331</v>
      </c>
      <c r="BZ56" s="306">
        <v>0.33333333333333331</v>
      </c>
      <c r="CA56" s="306">
        <v>0.5</v>
      </c>
      <c r="CB56" s="306">
        <v>0.5</v>
      </c>
      <c r="CC56" s="306">
        <v>0.5</v>
      </c>
      <c r="CD56" s="306">
        <v>0.5</v>
      </c>
      <c r="CE56" s="306">
        <v>0.5</v>
      </c>
      <c r="CF56" s="313">
        <v>0.5</v>
      </c>
      <c r="CG56" s="306">
        <v>0.33333333333333331</v>
      </c>
      <c r="CH56" s="306">
        <v>0.33333333333333331</v>
      </c>
      <c r="CI56" s="307">
        <v>0.33333333333333331</v>
      </c>
      <c r="CJ56" s="306">
        <v>0.33333333333333331</v>
      </c>
      <c r="CK56" s="306">
        <v>0.33333333333333331</v>
      </c>
      <c r="CM56" s="299" t="s">
        <v>619</v>
      </c>
      <c r="CN56" s="303" t="s">
        <v>589</v>
      </c>
      <c r="CO56" s="304" t="s">
        <v>592</v>
      </c>
      <c r="CP56" s="336">
        <v>0.25</v>
      </c>
      <c r="CQ56" s="336">
        <v>0.25</v>
      </c>
      <c r="CR56" s="336">
        <v>0.33333333333333331</v>
      </c>
      <c r="CS56" s="336">
        <v>0.33333333333333331</v>
      </c>
      <c r="CT56" s="336">
        <v>0.33333333333333331</v>
      </c>
      <c r="CU56" s="336">
        <v>0.33333333333333331</v>
      </c>
      <c r="CV56" s="336">
        <v>0.5</v>
      </c>
      <c r="CW56" s="336">
        <v>0.33333333333333331</v>
      </c>
      <c r="CX56" s="336">
        <v>0.25</v>
      </c>
      <c r="CY56" s="336">
        <v>0.25</v>
      </c>
      <c r="CZ56" s="338">
        <v>0.25</v>
      </c>
      <c r="DA56" s="336">
        <v>0.25</v>
      </c>
      <c r="DB56" s="336">
        <v>0.25</v>
      </c>
      <c r="DC56" s="423"/>
    </row>
    <row r="57" spans="1:108" ht="14.25" hidden="1" thickBot="1" x14ac:dyDescent="0.2">
      <c r="B57" s="163"/>
      <c r="C57" s="144"/>
      <c r="D57" s="164">
        <v>4</v>
      </c>
      <c r="E57" s="165" t="s">
        <v>546</v>
      </c>
      <c r="F57" s="166"/>
      <c r="H57" s="470">
        <f t="shared" si="24"/>
        <v>0</v>
      </c>
      <c r="I57" s="470">
        <f t="shared" si="25"/>
        <v>0</v>
      </c>
      <c r="K57" s="1">
        <f t="shared" si="21"/>
        <v>0</v>
      </c>
      <c r="L57" s="1">
        <f t="shared" si="30"/>
        <v>0</v>
      </c>
      <c r="M57" s="1">
        <f t="shared" si="31"/>
        <v>0</v>
      </c>
      <c r="N57" s="1">
        <f t="shared" si="32"/>
        <v>0</v>
      </c>
      <c r="O57" s="1">
        <f t="shared" si="33"/>
        <v>0</v>
      </c>
      <c r="P57" s="1">
        <f t="shared" si="34"/>
        <v>0</v>
      </c>
      <c r="Q57" s="1">
        <f t="shared" si="35"/>
        <v>0</v>
      </c>
      <c r="R57" s="1">
        <f t="shared" si="36"/>
        <v>0</v>
      </c>
      <c r="S57" s="1">
        <f t="shared" si="37"/>
        <v>0</v>
      </c>
      <c r="T57" s="1">
        <f t="shared" si="38"/>
        <v>0</v>
      </c>
      <c r="U57" s="1">
        <f t="shared" si="39"/>
        <v>0</v>
      </c>
      <c r="V57" s="1">
        <f t="shared" si="40"/>
        <v>0</v>
      </c>
      <c r="W57" s="1">
        <f t="shared" si="41"/>
        <v>0</v>
      </c>
      <c r="Y57" s="507" t="s">
        <v>678</v>
      </c>
      <c r="Z57" s="507" t="s">
        <v>678</v>
      </c>
      <c r="AA57" s="507" t="s">
        <v>678</v>
      </c>
      <c r="AB57" s="507" t="s">
        <v>678</v>
      </c>
      <c r="AC57" s="507" t="s">
        <v>678</v>
      </c>
      <c r="AD57" s="507" t="s">
        <v>678</v>
      </c>
      <c r="AE57" s="507" t="s">
        <v>678</v>
      </c>
      <c r="AF57" s="507" t="s">
        <v>678</v>
      </c>
      <c r="AG57" s="507" t="s">
        <v>678</v>
      </c>
      <c r="AH57" s="507" t="s">
        <v>678</v>
      </c>
      <c r="AI57" s="507" t="s">
        <v>678</v>
      </c>
      <c r="AJ57" s="507" t="s">
        <v>678</v>
      </c>
      <c r="AK57" s="507" t="s">
        <v>678</v>
      </c>
      <c r="AN57" s="299" t="str">
        <f t="shared" si="4"/>
        <v>4.2.4</v>
      </c>
      <c r="AO57" s="299" t="str">
        <f t="shared" si="5"/>
        <v xml:space="preserve"> Q1 4.2</v>
      </c>
      <c r="AP57" s="300" t="str">
        <f t="shared" si="77"/>
        <v>給気計画</v>
      </c>
      <c r="AQ57" s="301">
        <f t="shared" si="78"/>
        <v>0.25</v>
      </c>
      <c r="AR57" s="301">
        <f t="shared" si="79"/>
        <v>0.25</v>
      </c>
      <c r="AS57" s="301">
        <f t="shared" si="80"/>
        <v>0.33333333333333331</v>
      </c>
      <c r="AT57" s="301">
        <f t="shared" si="81"/>
        <v>0.33333333333333331</v>
      </c>
      <c r="AU57" s="301">
        <f t="shared" si="82"/>
        <v>0.33333333333333331</v>
      </c>
      <c r="AV57" s="301">
        <f t="shared" si="83"/>
        <v>0.33333333333333331</v>
      </c>
      <c r="AW57" s="301">
        <f t="shared" si="84"/>
        <v>0</v>
      </c>
      <c r="AX57" s="310">
        <f t="shared" si="85"/>
        <v>0.33333333333333331</v>
      </c>
      <c r="AY57" s="301">
        <f t="shared" si="86"/>
        <v>0.25</v>
      </c>
      <c r="AZ57" s="301">
        <f t="shared" si="87"/>
        <v>0.25</v>
      </c>
      <c r="BA57" s="302">
        <f t="shared" si="88"/>
        <v>0.25</v>
      </c>
      <c r="BB57" s="301">
        <f t="shared" si="89"/>
        <v>0.25</v>
      </c>
      <c r="BC57" s="301">
        <f t="shared" si="90"/>
        <v>0.33</v>
      </c>
      <c r="BE57" s="299" t="s">
        <v>620</v>
      </c>
      <c r="BF57" s="303" t="s">
        <v>589</v>
      </c>
      <c r="BG57" s="304" t="s">
        <v>621</v>
      </c>
      <c r="BH57" s="331">
        <v>0.25</v>
      </c>
      <c r="BI57" s="331">
        <v>0.25</v>
      </c>
      <c r="BJ57" s="340">
        <v>0.33333333333333331</v>
      </c>
      <c r="BK57" s="340">
        <v>0.33333333333333331</v>
      </c>
      <c r="BL57" s="340">
        <v>0.33333333333333331</v>
      </c>
      <c r="BM57" s="340">
        <v>0.33333333333333331</v>
      </c>
      <c r="BN57" s="331"/>
      <c r="BO57" s="340">
        <v>0.33333333333333331</v>
      </c>
      <c r="BP57" s="331">
        <v>0.25</v>
      </c>
      <c r="BQ57" s="306">
        <v>0.25</v>
      </c>
      <c r="BR57" s="307">
        <v>0.25</v>
      </c>
      <c r="BS57" s="306">
        <v>0.25</v>
      </c>
      <c r="BT57" s="306">
        <v>0.33</v>
      </c>
      <c r="BV57" s="299" t="s">
        <v>620</v>
      </c>
      <c r="BW57" s="303" t="s">
        <v>589</v>
      </c>
      <c r="BX57" s="304" t="s">
        <v>621</v>
      </c>
      <c r="BY57" s="306"/>
      <c r="BZ57" s="306"/>
      <c r="CA57" s="306"/>
      <c r="CB57" s="306"/>
      <c r="CC57" s="306"/>
      <c r="CD57" s="306"/>
      <c r="CE57" s="306"/>
      <c r="CF57" s="313"/>
      <c r="CG57" s="306"/>
      <c r="CH57" s="306"/>
      <c r="CI57" s="307"/>
      <c r="CJ57" s="306"/>
      <c r="CK57" s="306"/>
      <c r="CM57" s="299" t="s">
        <v>620</v>
      </c>
      <c r="CN57" s="303" t="s">
        <v>589</v>
      </c>
      <c r="CO57" s="304" t="s">
        <v>621</v>
      </c>
      <c r="CP57" s="336">
        <v>0.25</v>
      </c>
      <c r="CQ57" s="336">
        <v>0.25</v>
      </c>
      <c r="CR57" s="336">
        <v>0.33333333333333331</v>
      </c>
      <c r="CS57" s="336">
        <v>0.33333333333333331</v>
      </c>
      <c r="CT57" s="336">
        <v>0.33333333333333331</v>
      </c>
      <c r="CU57" s="336">
        <v>0.33333333333333331</v>
      </c>
      <c r="CV57" s="336"/>
      <c r="CW57" s="336">
        <v>0.33333333333333331</v>
      </c>
      <c r="CX57" s="336">
        <v>0.25</v>
      </c>
      <c r="CY57" s="336">
        <v>0.25</v>
      </c>
      <c r="CZ57" s="338">
        <v>0.25</v>
      </c>
      <c r="DA57" s="336">
        <v>0.25</v>
      </c>
      <c r="DB57" s="336">
        <v>0.25</v>
      </c>
      <c r="DC57" s="423"/>
    </row>
    <row r="58" spans="1:108" ht="14.25" thickBot="1" x14ac:dyDescent="0.2">
      <c r="B58" s="163"/>
      <c r="C58" s="136">
        <v>4.3</v>
      </c>
      <c r="D58" s="153" t="s">
        <v>547</v>
      </c>
      <c r="E58" s="154"/>
      <c r="F58" s="155"/>
      <c r="H58" s="480"/>
      <c r="I58" s="481"/>
      <c r="K58" s="1">
        <f t="shared" si="21"/>
        <v>0</v>
      </c>
      <c r="L58" s="1">
        <f t="shared" si="30"/>
        <v>0</v>
      </c>
      <c r="M58" s="1">
        <f t="shared" si="31"/>
        <v>0</v>
      </c>
      <c r="N58" s="1">
        <f t="shared" si="32"/>
        <v>0</v>
      </c>
      <c r="O58" s="1">
        <f t="shared" si="33"/>
        <v>0</v>
      </c>
      <c r="P58" s="1">
        <f t="shared" si="34"/>
        <v>0</v>
      </c>
      <c r="Q58" s="1">
        <f t="shared" si="35"/>
        <v>0</v>
      </c>
      <c r="R58" s="1">
        <f t="shared" si="36"/>
        <v>0</v>
      </c>
      <c r="S58" s="1">
        <f t="shared" si="37"/>
        <v>0</v>
      </c>
      <c r="T58" s="1">
        <f t="shared" si="38"/>
        <v>0</v>
      </c>
      <c r="U58" s="1">
        <f t="shared" si="39"/>
        <v>0</v>
      </c>
      <c r="V58" s="1">
        <f t="shared" si="40"/>
        <v>0</v>
      </c>
      <c r="W58" s="1">
        <f t="shared" si="41"/>
        <v>0</v>
      </c>
      <c r="Y58" s="517" t="s">
        <v>678</v>
      </c>
      <c r="Z58" s="517" t="s">
        <v>678</v>
      </c>
      <c r="AA58" s="517" t="s">
        <v>678</v>
      </c>
      <c r="AB58" s="517" t="s">
        <v>678</v>
      </c>
      <c r="AC58" s="517" t="s">
        <v>678</v>
      </c>
      <c r="AD58" s="517" t="s">
        <v>678</v>
      </c>
      <c r="AE58" s="517" t="s">
        <v>678</v>
      </c>
      <c r="AF58" s="517" t="s">
        <v>678</v>
      </c>
      <c r="AG58" s="517" t="s">
        <v>678</v>
      </c>
      <c r="AH58" s="517" t="s">
        <v>678</v>
      </c>
      <c r="AI58" s="517" t="s">
        <v>678</v>
      </c>
      <c r="AJ58" s="517" t="s">
        <v>678</v>
      </c>
      <c r="AK58" s="517" t="s">
        <v>678</v>
      </c>
      <c r="AN58" s="299">
        <f t="shared" si="4"/>
        <v>4.3</v>
      </c>
      <c r="AO58" s="299" t="str">
        <f t="shared" si="5"/>
        <v xml:space="preserve"> Q1 4</v>
      </c>
      <c r="AP58" s="300" t="str">
        <f t="shared" si="77"/>
        <v>運用管理</v>
      </c>
      <c r="AQ58" s="301">
        <f t="shared" si="78"/>
        <v>0.2</v>
      </c>
      <c r="AR58" s="301">
        <f t="shared" si="79"/>
        <v>0.2</v>
      </c>
      <c r="AS58" s="301">
        <f t="shared" si="80"/>
        <v>0.2</v>
      </c>
      <c r="AT58" s="301">
        <f t="shared" si="81"/>
        <v>0.2</v>
      </c>
      <c r="AU58" s="301">
        <f t="shared" si="82"/>
        <v>0.2</v>
      </c>
      <c r="AV58" s="301">
        <f t="shared" si="83"/>
        <v>0.2</v>
      </c>
      <c r="AW58" s="301">
        <f t="shared" si="84"/>
        <v>0</v>
      </c>
      <c r="AX58" s="310">
        <f t="shared" si="85"/>
        <v>0.2</v>
      </c>
      <c r="AY58" s="301">
        <f t="shared" si="86"/>
        <v>0.2</v>
      </c>
      <c r="AZ58" s="301">
        <f t="shared" si="87"/>
        <v>0.2</v>
      </c>
      <c r="BA58" s="302">
        <f t="shared" si="88"/>
        <v>0</v>
      </c>
      <c r="BB58" s="301">
        <f t="shared" si="89"/>
        <v>0</v>
      </c>
      <c r="BC58" s="301">
        <f t="shared" si="90"/>
        <v>0</v>
      </c>
      <c r="BE58" s="299">
        <v>4.3</v>
      </c>
      <c r="BF58" s="303" t="s">
        <v>584</v>
      </c>
      <c r="BG58" s="300" t="s">
        <v>547</v>
      </c>
      <c r="BH58" s="336">
        <v>0.2</v>
      </c>
      <c r="BI58" s="336">
        <v>0.2</v>
      </c>
      <c r="BJ58" s="336">
        <v>0.2</v>
      </c>
      <c r="BK58" s="336">
        <v>0.2</v>
      </c>
      <c r="BL58" s="336">
        <v>0.2</v>
      </c>
      <c r="BM58" s="336">
        <v>0.2</v>
      </c>
      <c r="BN58" s="336"/>
      <c r="BO58" s="337">
        <v>0.2</v>
      </c>
      <c r="BP58" s="336">
        <v>0.2</v>
      </c>
      <c r="BQ58" s="306">
        <v>0.2</v>
      </c>
      <c r="BR58" s="307"/>
      <c r="BS58" s="306"/>
      <c r="BT58" s="306"/>
      <c r="BV58" s="299">
        <v>4.3</v>
      </c>
      <c r="BW58" s="303" t="s">
        <v>584</v>
      </c>
      <c r="BX58" s="300" t="s">
        <v>547</v>
      </c>
      <c r="BY58" s="306">
        <v>0.2</v>
      </c>
      <c r="BZ58" s="306">
        <v>0.2</v>
      </c>
      <c r="CA58" s="306">
        <v>0.2</v>
      </c>
      <c r="CB58" s="306">
        <v>0.2</v>
      </c>
      <c r="CC58" s="306">
        <v>0.2</v>
      </c>
      <c r="CD58" s="306">
        <v>0.2</v>
      </c>
      <c r="CE58" s="306"/>
      <c r="CF58" s="313">
        <v>0.2</v>
      </c>
      <c r="CG58" s="306">
        <v>0.2</v>
      </c>
      <c r="CH58" s="306">
        <v>0.2</v>
      </c>
      <c r="CI58" s="307"/>
      <c r="CJ58" s="306"/>
      <c r="CK58" s="306"/>
      <c r="CM58" s="299">
        <v>4.3</v>
      </c>
      <c r="CN58" s="303" t="s">
        <v>584</v>
      </c>
      <c r="CO58" s="300" t="s">
        <v>547</v>
      </c>
      <c r="CP58" s="336">
        <v>0.2</v>
      </c>
      <c r="CQ58" s="336">
        <v>0.2</v>
      </c>
      <c r="CR58" s="336">
        <v>0.2</v>
      </c>
      <c r="CS58" s="336">
        <v>0.2</v>
      </c>
      <c r="CT58" s="336">
        <v>0.2</v>
      </c>
      <c r="CU58" s="336">
        <v>0.2</v>
      </c>
      <c r="CV58" s="336"/>
      <c r="CW58" s="337">
        <v>0.2</v>
      </c>
      <c r="CX58" s="336">
        <v>0.2</v>
      </c>
      <c r="CY58" s="336">
        <v>0.2</v>
      </c>
      <c r="CZ58" s="338"/>
      <c r="DA58" s="336"/>
      <c r="DB58" s="336"/>
      <c r="DC58" s="423"/>
    </row>
    <row r="59" spans="1:108" x14ac:dyDescent="0.15">
      <c r="B59" s="163"/>
      <c r="C59" s="140"/>
      <c r="D59" s="141">
        <v>1</v>
      </c>
      <c r="E59" s="138" t="s">
        <v>548</v>
      </c>
      <c r="F59" s="157"/>
      <c r="H59" s="473">
        <f>IF(SUMPRODUCT($Y$7:$AH$7,K59:T59)=0,0,SUMPRODUCT($Y$7:$AH$7,Y59:AH59)/SUMPRODUCT($Y$7:$AH$7,K59:T59))</f>
        <v>4</v>
      </c>
      <c r="I59" s="473">
        <f>IF(SUMPRODUCT($AI$7:$AK$7,U59:W59)=0,0,SUMPRODUCT($AI$7:$AK$7,AI59:AK59)/SUMPRODUCT($AI$7:$AK$7,U59:W59))</f>
        <v>0</v>
      </c>
      <c r="K59" s="1">
        <f t="shared" si="21"/>
        <v>1</v>
      </c>
      <c r="L59" s="1">
        <f t="shared" si="30"/>
        <v>0</v>
      </c>
      <c r="M59" s="1">
        <f t="shared" si="31"/>
        <v>0</v>
      </c>
      <c r="N59" s="1">
        <f t="shared" si="32"/>
        <v>0</v>
      </c>
      <c r="O59" s="1">
        <f t="shared" si="33"/>
        <v>0</v>
      </c>
      <c r="P59" s="1">
        <f t="shared" si="34"/>
        <v>0</v>
      </c>
      <c r="Q59" s="1">
        <f t="shared" si="35"/>
        <v>0</v>
      </c>
      <c r="R59" s="1">
        <f t="shared" si="36"/>
        <v>0</v>
      </c>
      <c r="S59" s="1">
        <f t="shared" si="37"/>
        <v>0</v>
      </c>
      <c r="T59" s="1">
        <f t="shared" si="38"/>
        <v>0</v>
      </c>
      <c r="U59" s="1">
        <f t="shared" si="39"/>
        <v>0</v>
      </c>
      <c r="V59" s="1">
        <f t="shared" si="40"/>
        <v>0</v>
      </c>
      <c r="W59" s="1">
        <f t="shared" si="41"/>
        <v>0</v>
      </c>
      <c r="Y59" s="509">
        <v>4</v>
      </c>
      <c r="Z59" s="509"/>
      <c r="AA59" s="509"/>
      <c r="AB59" s="509"/>
      <c r="AC59" s="509"/>
      <c r="AD59" s="509"/>
      <c r="AE59" s="509"/>
      <c r="AF59" s="509"/>
      <c r="AG59" s="509"/>
      <c r="AH59" s="509"/>
      <c r="AI59" s="509"/>
      <c r="AJ59" s="509"/>
      <c r="AK59" s="509"/>
      <c r="AN59" s="299" t="str">
        <f t="shared" si="4"/>
        <v>4.3.1</v>
      </c>
      <c r="AO59" s="299" t="str">
        <f t="shared" si="5"/>
        <v xml:space="preserve"> Q1 4.3</v>
      </c>
      <c r="AP59" s="300" t="str">
        <f t="shared" si="77"/>
        <v>CO2の監視</v>
      </c>
      <c r="AQ59" s="301">
        <f t="shared" si="78"/>
        <v>0.5</v>
      </c>
      <c r="AR59" s="301">
        <f t="shared" si="79"/>
        <v>0.5</v>
      </c>
      <c r="AS59" s="301">
        <f t="shared" si="80"/>
        <v>0.5</v>
      </c>
      <c r="AT59" s="301">
        <f t="shared" si="81"/>
        <v>0.5</v>
      </c>
      <c r="AU59" s="301">
        <f t="shared" si="82"/>
        <v>0</v>
      </c>
      <c r="AV59" s="301">
        <f t="shared" si="83"/>
        <v>0</v>
      </c>
      <c r="AW59" s="301">
        <f t="shared" si="84"/>
        <v>0</v>
      </c>
      <c r="AX59" s="310">
        <f t="shared" si="85"/>
        <v>0.5</v>
      </c>
      <c r="AY59" s="301">
        <f t="shared" si="86"/>
        <v>0.5</v>
      </c>
      <c r="AZ59" s="301">
        <f t="shared" si="87"/>
        <v>0.5</v>
      </c>
      <c r="BA59" s="302">
        <f t="shared" si="88"/>
        <v>0</v>
      </c>
      <c r="BB59" s="301">
        <f t="shared" si="89"/>
        <v>0</v>
      </c>
      <c r="BC59" s="301">
        <f t="shared" si="90"/>
        <v>0</v>
      </c>
      <c r="BE59" s="299" t="s">
        <v>622</v>
      </c>
      <c r="BF59" s="303" t="s">
        <v>593</v>
      </c>
      <c r="BG59" s="304" t="s">
        <v>623</v>
      </c>
      <c r="BH59" s="336">
        <v>0.5</v>
      </c>
      <c r="BI59" s="336">
        <v>0.5</v>
      </c>
      <c r="BJ59" s="336">
        <v>0.5</v>
      </c>
      <c r="BK59" s="336">
        <v>0.5</v>
      </c>
      <c r="BL59" s="336"/>
      <c r="BM59" s="336"/>
      <c r="BN59" s="336"/>
      <c r="BO59" s="337">
        <v>0.5</v>
      </c>
      <c r="BP59" s="336">
        <v>0.5</v>
      </c>
      <c r="BQ59" s="306">
        <v>0.5</v>
      </c>
      <c r="BR59" s="307"/>
      <c r="BS59" s="306"/>
      <c r="BT59" s="306"/>
      <c r="BV59" s="299" t="s">
        <v>622</v>
      </c>
      <c r="BW59" s="303" t="s">
        <v>593</v>
      </c>
      <c r="BX59" s="304" t="s">
        <v>623</v>
      </c>
      <c r="BY59" s="306">
        <v>0.5</v>
      </c>
      <c r="BZ59" s="306">
        <v>0.5</v>
      </c>
      <c r="CA59" s="306">
        <v>0.5</v>
      </c>
      <c r="CB59" s="306">
        <v>0.5</v>
      </c>
      <c r="CC59" s="306"/>
      <c r="CD59" s="306"/>
      <c r="CE59" s="306"/>
      <c r="CF59" s="313">
        <v>0.5</v>
      </c>
      <c r="CG59" s="306">
        <v>0.5</v>
      </c>
      <c r="CH59" s="306">
        <v>0.5</v>
      </c>
      <c r="CI59" s="307"/>
      <c r="CJ59" s="306"/>
      <c r="CK59" s="306"/>
      <c r="CM59" s="299" t="s">
        <v>622</v>
      </c>
      <c r="CN59" s="303" t="s">
        <v>593</v>
      </c>
      <c r="CO59" s="304" t="s">
        <v>623</v>
      </c>
      <c r="CP59" s="336">
        <v>0.5</v>
      </c>
      <c r="CQ59" s="336">
        <v>0.5</v>
      </c>
      <c r="CR59" s="336">
        <v>0.5</v>
      </c>
      <c r="CS59" s="336">
        <v>0.5</v>
      </c>
      <c r="CT59" s="336"/>
      <c r="CU59" s="336"/>
      <c r="CV59" s="336"/>
      <c r="CW59" s="337">
        <v>0.5</v>
      </c>
      <c r="CX59" s="336">
        <v>0.5</v>
      </c>
      <c r="CY59" s="336">
        <v>0.5</v>
      </c>
      <c r="CZ59" s="338"/>
      <c r="DA59" s="336"/>
      <c r="DB59" s="336"/>
      <c r="DC59" s="423"/>
    </row>
    <row r="60" spans="1:108" ht="14.25" thickBot="1" x14ac:dyDescent="0.2">
      <c r="B60" s="163"/>
      <c r="C60" s="140"/>
      <c r="D60" s="189">
        <v>2</v>
      </c>
      <c r="E60" s="137" t="s">
        <v>549</v>
      </c>
      <c r="F60" s="155"/>
      <c r="H60" s="470">
        <f t="shared" ref="H60" si="131">IF(SUMPRODUCT($Y$7:$AH$7,K60:T60)=0,0,SUMPRODUCT($Y$7:$AH$7,Y60:AH60)/SUMPRODUCT($Y$7:$AH$7,K60:T60))</f>
        <v>4</v>
      </c>
      <c r="I60" s="470">
        <f t="shared" ref="I60" si="132">IF(SUMPRODUCT($AI$7:$AK$7,U60:W60)=0,0,SUMPRODUCT($AI$7:$AK$7,AI60:AK60)/SUMPRODUCT($AI$7:$AK$7,U60:W60))</f>
        <v>0</v>
      </c>
      <c r="K60" s="1">
        <f t="shared" si="21"/>
        <v>1</v>
      </c>
      <c r="L60" s="1">
        <f t="shared" si="30"/>
        <v>0</v>
      </c>
      <c r="M60" s="1">
        <f t="shared" si="31"/>
        <v>0</v>
      </c>
      <c r="N60" s="1">
        <f t="shared" si="32"/>
        <v>0</v>
      </c>
      <c r="O60" s="1">
        <f t="shared" si="33"/>
        <v>0</v>
      </c>
      <c r="P60" s="1">
        <f t="shared" si="34"/>
        <v>0</v>
      </c>
      <c r="Q60" s="1">
        <f t="shared" si="35"/>
        <v>0</v>
      </c>
      <c r="R60" s="1">
        <f t="shared" si="36"/>
        <v>0</v>
      </c>
      <c r="S60" s="1">
        <f t="shared" si="37"/>
        <v>0</v>
      </c>
      <c r="T60" s="1">
        <f t="shared" si="38"/>
        <v>0</v>
      </c>
      <c r="U60" s="1">
        <f t="shared" si="39"/>
        <v>0</v>
      </c>
      <c r="V60" s="1">
        <f t="shared" si="40"/>
        <v>0</v>
      </c>
      <c r="W60" s="1">
        <f t="shared" si="41"/>
        <v>0</v>
      </c>
      <c r="Y60" s="510">
        <v>4</v>
      </c>
      <c r="Z60" s="510"/>
      <c r="AA60" s="510"/>
      <c r="AB60" s="510"/>
      <c r="AC60" s="510"/>
      <c r="AD60" s="510"/>
      <c r="AE60" s="510"/>
      <c r="AF60" s="510"/>
      <c r="AG60" s="510"/>
      <c r="AH60" s="510"/>
      <c r="AI60" s="510"/>
      <c r="AJ60" s="510"/>
      <c r="AK60" s="510"/>
      <c r="AN60" s="299" t="str">
        <f t="shared" si="4"/>
        <v>4.3.2</v>
      </c>
      <c r="AO60" s="299" t="str">
        <f t="shared" si="5"/>
        <v xml:space="preserve"> Q1 4.3</v>
      </c>
      <c r="AP60" s="300" t="str">
        <f t="shared" si="77"/>
        <v>喫煙の制御</v>
      </c>
      <c r="AQ60" s="301">
        <f t="shared" si="78"/>
        <v>0.5</v>
      </c>
      <c r="AR60" s="301">
        <f t="shared" si="79"/>
        <v>0.5</v>
      </c>
      <c r="AS60" s="301">
        <f t="shared" si="80"/>
        <v>0.5</v>
      </c>
      <c r="AT60" s="301">
        <f t="shared" si="81"/>
        <v>0.5</v>
      </c>
      <c r="AU60" s="301">
        <f t="shared" si="82"/>
        <v>1</v>
      </c>
      <c r="AV60" s="301">
        <f t="shared" si="83"/>
        <v>1</v>
      </c>
      <c r="AW60" s="301">
        <f t="shared" si="84"/>
        <v>0</v>
      </c>
      <c r="AX60" s="310">
        <f t="shared" si="85"/>
        <v>0.5</v>
      </c>
      <c r="AY60" s="301">
        <f t="shared" si="86"/>
        <v>0.5</v>
      </c>
      <c r="AZ60" s="301">
        <f t="shared" si="87"/>
        <v>0.5</v>
      </c>
      <c r="BA60" s="302">
        <f t="shared" si="88"/>
        <v>0</v>
      </c>
      <c r="BB60" s="301">
        <f t="shared" si="89"/>
        <v>0</v>
      </c>
      <c r="BC60" s="301">
        <f t="shared" si="90"/>
        <v>0</v>
      </c>
      <c r="BE60" s="299" t="s">
        <v>624</v>
      </c>
      <c r="BF60" s="303" t="s">
        <v>593</v>
      </c>
      <c r="BG60" s="304" t="s">
        <v>625</v>
      </c>
      <c r="BH60" s="336">
        <v>0.5</v>
      </c>
      <c r="BI60" s="336">
        <v>0.5</v>
      </c>
      <c r="BJ60" s="336">
        <v>0.5</v>
      </c>
      <c r="BK60" s="336">
        <v>0.5</v>
      </c>
      <c r="BL60" s="336">
        <v>1</v>
      </c>
      <c r="BM60" s="336">
        <v>1</v>
      </c>
      <c r="BN60" s="336"/>
      <c r="BO60" s="337">
        <v>0.5</v>
      </c>
      <c r="BP60" s="336">
        <v>0.5</v>
      </c>
      <c r="BQ60" s="306">
        <v>0.5</v>
      </c>
      <c r="BR60" s="307"/>
      <c r="BS60" s="306"/>
      <c r="BT60" s="306"/>
      <c r="BV60" s="299" t="s">
        <v>624</v>
      </c>
      <c r="BW60" s="303" t="s">
        <v>593</v>
      </c>
      <c r="BX60" s="304" t="s">
        <v>625</v>
      </c>
      <c r="BY60" s="306">
        <v>0.5</v>
      </c>
      <c r="BZ60" s="306">
        <v>0.5</v>
      </c>
      <c r="CA60" s="306">
        <v>0.5</v>
      </c>
      <c r="CB60" s="306">
        <v>0.5</v>
      </c>
      <c r="CC60" s="306">
        <v>1</v>
      </c>
      <c r="CD60" s="306">
        <v>1</v>
      </c>
      <c r="CE60" s="306"/>
      <c r="CF60" s="313">
        <v>0.5</v>
      </c>
      <c r="CG60" s="306">
        <v>0.5</v>
      </c>
      <c r="CH60" s="306">
        <v>0.5</v>
      </c>
      <c r="CI60" s="307"/>
      <c r="CJ60" s="306"/>
      <c r="CK60" s="306"/>
      <c r="CM60" s="299" t="s">
        <v>624</v>
      </c>
      <c r="CN60" s="303" t="s">
        <v>593</v>
      </c>
      <c r="CO60" s="304" t="s">
        <v>625</v>
      </c>
      <c r="CP60" s="336">
        <v>0.5</v>
      </c>
      <c r="CQ60" s="336">
        <v>0.5</v>
      </c>
      <c r="CR60" s="336">
        <v>0.5</v>
      </c>
      <c r="CS60" s="336">
        <v>0.5</v>
      </c>
      <c r="CT60" s="336">
        <v>1</v>
      </c>
      <c r="CU60" s="336">
        <v>1</v>
      </c>
      <c r="CV60" s="336"/>
      <c r="CW60" s="337">
        <v>0.5</v>
      </c>
      <c r="CX60" s="336">
        <v>0.5</v>
      </c>
      <c r="CY60" s="336">
        <v>0.5</v>
      </c>
      <c r="CZ60" s="338"/>
      <c r="DA60" s="336"/>
      <c r="DB60" s="336"/>
      <c r="DC60" s="423"/>
    </row>
    <row r="61" spans="1:108" s="239" customFormat="1" ht="14.25" thickBot="1" x14ac:dyDescent="0.2">
      <c r="A61"/>
      <c r="B61" s="175" t="s">
        <v>409</v>
      </c>
      <c r="C61" s="176" t="s">
        <v>410</v>
      </c>
      <c r="D61" s="177"/>
      <c r="E61" s="177"/>
      <c r="F61" s="178"/>
      <c r="G61"/>
      <c r="H61" s="482"/>
      <c r="I61" s="483"/>
      <c r="J61" s="440"/>
      <c r="K61" s="1">
        <f t="shared" si="21"/>
        <v>1</v>
      </c>
      <c r="L61" s="1">
        <f t="shared" si="30"/>
        <v>1</v>
      </c>
      <c r="M61" s="1">
        <f t="shared" si="31"/>
        <v>1</v>
      </c>
      <c r="N61" s="1">
        <f t="shared" si="32"/>
        <v>1</v>
      </c>
      <c r="O61" s="1">
        <f t="shared" si="33"/>
        <v>1</v>
      </c>
      <c r="P61" s="1">
        <f t="shared" si="34"/>
        <v>1</v>
      </c>
      <c r="Q61" s="1">
        <f t="shared" si="35"/>
        <v>1</v>
      </c>
      <c r="R61" s="1">
        <f t="shared" si="36"/>
        <v>1</v>
      </c>
      <c r="S61" s="1">
        <f t="shared" si="37"/>
        <v>1</v>
      </c>
      <c r="T61" s="1">
        <f t="shared" si="38"/>
        <v>1</v>
      </c>
      <c r="U61" s="1">
        <f t="shared" si="39"/>
        <v>1</v>
      </c>
      <c r="V61" s="1">
        <f t="shared" si="40"/>
        <v>1</v>
      </c>
      <c r="W61" s="1">
        <f t="shared" si="41"/>
        <v>1</v>
      </c>
      <c r="X61" s="440"/>
      <c r="Y61" s="528" t="str">
        <f>Y$6</f>
        <v>事務所</v>
      </c>
      <c r="Z61" s="528" t="str">
        <f t="shared" ref="Z61:AK61" si="133">Z$6</f>
        <v>学校</v>
      </c>
      <c r="AA61" s="528" t="str">
        <f t="shared" si="133"/>
        <v>物販店</v>
      </c>
      <c r="AB61" s="528" t="str">
        <f t="shared" si="133"/>
        <v>飲食店</v>
      </c>
      <c r="AC61" s="528" t="str">
        <f t="shared" si="133"/>
        <v>病院</v>
      </c>
      <c r="AD61" s="528" t="str">
        <f t="shared" si="133"/>
        <v>ホテル</v>
      </c>
      <c r="AE61" s="528" t="str">
        <f t="shared" si="133"/>
        <v>集合住宅</v>
      </c>
      <c r="AF61" s="528" t="str">
        <f t="shared" si="133"/>
        <v>集会所</v>
      </c>
      <c r="AG61" s="528" t="str">
        <f t="shared" si="133"/>
        <v>工場</v>
      </c>
      <c r="AH61" s="528" t="str">
        <f t="shared" si="133"/>
        <v>小中高</v>
      </c>
      <c r="AI61" s="528" t="str">
        <f t="shared" si="133"/>
        <v>病院o</v>
      </c>
      <c r="AJ61" s="528" t="str">
        <f t="shared" si="133"/>
        <v>ホテルo</v>
      </c>
      <c r="AK61" s="528" t="str">
        <f t="shared" si="133"/>
        <v>集合住宅o</v>
      </c>
      <c r="AL61"/>
      <c r="AM61"/>
      <c r="AN61" s="283" t="str">
        <f t="shared" si="4"/>
        <v>Q2</v>
      </c>
      <c r="AO61" s="283" t="str">
        <f t="shared" si="5"/>
        <v xml:space="preserve"> Q</v>
      </c>
      <c r="AP61" s="284" t="str">
        <f t="shared" si="77"/>
        <v>サービス性能</v>
      </c>
      <c r="AQ61" s="285">
        <f t="shared" si="78"/>
        <v>0.3</v>
      </c>
      <c r="AR61" s="285">
        <f t="shared" si="79"/>
        <v>0.3</v>
      </c>
      <c r="AS61" s="285">
        <f t="shared" si="80"/>
        <v>0.3</v>
      </c>
      <c r="AT61" s="285">
        <f t="shared" si="81"/>
        <v>0.3</v>
      </c>
      <c r="AU61" s="285">
        <f t="shared" si="82"/>
        <v>0.3</v>
      </c>
      <c r="AV61" s="285">
        <f t="shared" si="83"/>
        <v>0.3</v>
      </c>
      <c r="AW61" s="285">
        <f t="shared" si="84"/>
        <v>0.3</v>
      </c>
      <c r="AX61" s="285">
        <f t="shared" si="85"/>
        <v>0.3</v>
      </c>
      <c r="AY61" s="285">
        <f t="shared" si="86"/>
        <v>0.3</v>
      </c>
      <c r="AZ61" s="285">
        <f t="shared" si="87"/>
        <v>0.3</v>
      </c>
      <c r="BA61" s="286">
        <f t="shared" si="88"/>
        <v>0</v>
      </c>
      <c r="BB61" s="285">
        <f t="shared" si="89"/>
        <v>0</v>
      </c>
      <c r="BC61" s="285">
        <f t="shared" si="90"/>
        <v>0</v>
      </c>
      <c r="BD61"/>
      <c r="BE61" s="283" t="s">
        <v>626</v>
      </c>
      <c r="BF61" s="287" t="s">
        <v>198</v>
      </c>
      <c r="BG61" s="284" t="s">
        <v>627</v>
      </c>
      <c r="BH61" s="285">
        <v>0.3</v>
      </c>
      <c r="BI61" s="285">
        <v>0.3</v>
      </c>
      <c r="BJ61" s="285">
        <v>0.3</v>
      </c>
      <c r="BK61" s="285">
        <v>0.3</v>
      </c>
      <c r="BL61" s="285">
        <v>0.3</v>
      </c>
      <c r="BM61" s="285">
        <v>0.3</v>
      </c>
      <c r="BN61" s="285">
        <v>0.3</v>
      </c>
      <c r="BO61" s="285">
        <v>0.3</v>
      </c>
      <c r="BP61" s="285">
        <v>0.3</v>
      </c>
      <c r="BQ61" s="288">
        <v>0.3</v>
      </c>
      <c r="BR61" s="289">
        <v>0</v>
      </c>
      <c r="BS61" s="288">
        <v>0</v>
      </c>
      <c r="BT61" s="288">
        <v>0</v>
      </c>
      <c r="BU61"/>
      <c r="BV61" s="283" t="s">
        <v>626</v>
      </c>
      <c r="BW61" s="287" t="s">
        <v>198</v>
      </c>
      <c r="BX61" s="284" t="s">
        <v>627</v>
      </c>
      <c r="BY61" s="288">
        <v>0.3</v>
      </c>
      <c r="BZ61" s="288">
        <v>0.3</v>
      </c>
      <c r="CA61" s="288">
        <v>0.3</v>
      </c>
      <c r="CB61" s="288">
        <v>0.3</v>
      </c>
      <c r="CC61" s="288">
        <v>0.3</v>
      </c>
      <c r="CD61" s="288">
        <v>0.3</v>
      </c>
      <c r="CE61" s="288">
        <v>0.3</v>
      </c>
      <c r="CF61" s="288">
        <v>0.3</v>
      </c>
      <c r="CG61" s="288">
        <v>0.3</v>
      </c>
      <c r="CH61" s="288">
        <v>0.3</v>
      </c>
      <c r="CI61" s="289"/>
      <c r="CJ61" s="288"/>
      <c r="CK61" s="288"/>
      <c r="CL61"/>
      <c r="CM61" s="283" t="s">
        <v>626</v>
      </c>
      <c r="CN61" s="287" t="s">
        <v>198</v>
      </c>
      <c r="CO61" s="284" t="s">
        <v>627</v>
      </c>
      <c r="CP61" s="288">
        <v>0.3</v>
      </c>
      <c r="CQ61" s="288">
        <v>0.3</v>
      </c>
      <c r="CR61" s="288">
        <v>0.3</v>
      </c>
      <c r="CS61" s="288">
        <v>0.3</v>
      </c>
      <c r="CT61" s="288">
        <v>0.3</v>
      </c>
      <c r="CU61" s="288">
        <v>0.3</v>
      </c>
      <c r="CV61" s="288">
        <v>0.3</v>
      </c>
      <c r="CW61" s="288">
        <v>0.3</v>
      </c>
      <c r="CX61" s="288">
        <v>0.3</v>
      </c>
      <c r="CY61" s="288">
        <v>0.3</v>
      </c>
      <c r="CZ61" s="289"/>
      <c r="DA61" s="288"/>
      <c r="DB61" s="288"/>
      <c r="DC61" s="420"/>
      <c r="DD61"/>
    </row>
    <row r="62" spans="1:108" s="239" customFormat="1" x14ac:dyDescent="0.15">
      <c r="A62"/>
      <c r="B62" s="130">
        <v>1</v>
      </c>
      <c r="C62" s="179" t="s">
        <v>550</v>
      </c>
      <c r="D62" s="180"/>
      <c r="E62" s="152"/>
      <c r="F62" s="134"/>
      <c r="G62"/>
      <c r="H62" s="476"/>
      <c r="I62" s="477"/>
      <c r="J62" s="440"/>
      <c r="K62" s="1">
        <f t="shared" si="21"/>
        <v>0</v>
      </c>
      <c r="L62" s="1">
        <f t="shared" si="30"/>
        <v>0</v>
      </c>
      <c r="M62" s="1">
        <f t="shared" si="31"/>
        <v>0</v>
      </c>
      <c r="N62" s="1">
        <f t="shared" si="32"/>
        <v>0</v>
      </c>
      <c r="O62" s="1">
        <f t="shared" si="33"/>
        <v>0</v>
      </c>
      <c r="P62" s="1">
        <f t="shared" si="34"/>
        <v>0</v>
      </c>
      <c r="Q62" s="1">
        <f t="shared" si="35"/>
        <v>0</v>
      </c>
      <c r="R62" s="1">
        <f t="shared" si="36"/>
        <v>0</v>
      </c>
      <c r="S62" s="1">
        <f t="shared" si="37"/>
        <v>0</v>
      </c>
      <c r="T62" s="1">
        <f t="shared" si="38"/>
        <v>0</v>
      </c>
      <c r="U62" s="1">
        <f t="shared" si="39"/>
        <v>0</v>
      </c>
      <c r="V62" s="1">
        <f t="shared" si="40"/>
        <v>0</v>
      </c>
      <c r="W62" s="1">
        <f t="shared" si="41"/>
        <v>0</v>
      </c>
      <c r="X62" s="440"/>
      <c r="Y62" s="512" t="s">
        <v>678</v>
      </c>
      <c r="Z62" s="512" t="s">
        <v>678</v>
      </c>
      <c r="AA62" s="512" t="s">
        <v>678</v>
      </c>
      <c r="AB62" s="512" t="s">
        <v>678</v>
      </c>
      <c r="AC62" s="512" t="s">
        <v>678</v>
      </c>
      <c r="AD62" s="512" t="s">
        <v>678</v>
      </c>
      <c r="AE62" s="512" t="s">
        <v>678</v>
      </c>
      <c r="AF62" s="512" t="s">
        <v>678</v>
      </c>
      <c r="AG62" s="512" t="s">
        <v>678</v>
      </c>
      <c r="AH62" s="512" t="s">
        <v>678</v>
      </c>
      <c r="AI62" s="512" t="s">
        <v>678</v>
      </c>
      <c r="AJ62" s="512" t="s">
        <v>678</v>
      </c>
      <c r="AK62" s="512" t="s">
        <v>678</v>
      </c>
      <c r="AL62"/>
      <c r="AM62"/>
      <c r="AN62" s="290">
        <f t="shared" si="4"/>
        <v>1</v>
      </c>
      <c r="AO62" s="290" t="str">
        <f t="shared" si="5"/>
        <v xml:space="preserve"> Q2</v>
      </c>
      <c r="AP62" s="291" t="str">
        <f t="shared" si="77"/>
        <v>機能性</v>
      </c>
      <c r="AQ62" s="341">
        <f t="shared" si="78"/>
        <v>0.4</v>
      </c>
      <c r="AR62" s="341">
        <f t="shared" si="79"/>
        <v>0.4</v>
      </c>
      <c r="AS62" s="341">
        <f t="shared" si="80"/>
        <v>0.4</v>
      </c>
      <c r="AT62" s="341">
        <f t="shared" si="81"/>
        <v>0.4</v>
      </c>
      <c r="AU62" s="341">
        <f t="shared" si="82"/>
        <v>0.4</v>
      </c>
      <c r="AV62" s="341">
        <f t="shared" si="83"/>
        <v>0.4</v>
      </c>
      <c r="AW62" s="341">
        <f t="shared" si="84"/>
        <v>0.4</v>
      </c>
      <c r="AX62" s="314">
        <f t="shared" si="85"/>
        <v>0.4</v>
      </c>
      <c r="AY62" s="314">
        <f t="shared" si="85"/>
        <v>0.4</v>
      </c>
      <c r="AZ62" s="341">
        <f t="shared" si="87"/>
        <v>0.4</v>
      </c>
      <c r="BA62" s="342">
        <f t="shared" si="88"/>
        <v>0</v>
      </c>
      <c r="BB62" s="341">
        <f t="shared" si="89"/>
        <v>0</v>
      </c>
      <c r="BC62" s="341">
        <f t="shared" si="90"/>
        <v>0</v>
      </c>
      <c r="BD62"/>
      <c r="BE62" s="290">
        <v>1</v>
      </c>
      <c r="BF62" s="295" t="s">
        <v>594</v>
      </c>
      <c r="BG62" s="291" t="s">
        <v>595</v>
      </c>
      <c r="BH62" s="341">
        <v>0.4</v>
      </c>
      <c r="BI62" s="341">
        <v>0.4</v>
      </c>
      <c r="BJ62" s="341">
        <v>0.4</v>
      </c>
      <c r="BK62" s="341">
        <v>0.4</v>
      </c>
      <c r="BL62" s="341">
        <v>0.4</v>
      </c>
      <c r="BM62" s="341">
        <v>0.4</v>
      </c>
      <c r="BN62" s="341">
        <v>0.4</v>
      </c>
      <c r="BO62" s="314">
        <v>0.4</v>
      </c>
      <c r="BP62" s="341">
        <v>0.4</v>
      </c>
      <c r="BQ62" s="343">
        <v>0.4</v>
      </c>
      <c r="BR62" s="344"/>
      <c r="BS62" s="343"/>
      <c r="BT62" s="343"/>
      <c r="BU62"/>
      <c r="BV62" s="290">
        <v>1</v>
      </c>
      <c r="BW62" s="295" t="s">
        <v>594</v>
      </c>
      <c r="BX62" s="291" t="s">
        <v>595</v>
      </c>
      <c r="BY62" s="343">
        <v>0.4</v>
      </c>
      <c r="BZ62" s="343">
        <v>0.4</v>
      </c>
      <c r="CA62" s="343">
        <v>0.4</v>
      </c>
      <c r="CB62" s="343">
        <v>0.4</v>
      </c>
      <c r="CC62" s="343">
        <v>0.4</v>
      </c>
      <c r="CD62" s="343">
        <v>0.4</v>
      </c>
      <c r="CE62" s="343">
        <v>0.4</v>
      </c>
      <c r="CF62" s="345">
        <v>0.4</v>
      </c>
      <c r="CG62" s="343">
        <v>0.4</v>
      </c>
      <c r="CH62" s="343">
        <v>0.4</v>
      </c>
      <c r="CI62" s="344"/>
      <c r="CJ62" s="343"/>
      <c r="CK62" s="343"/>
      <c r="CL62"/>
      <c r="CM62" s="290">
        <v>1</v>
      </c>
      <c r="CN62" s="295" t="s">
        <v>594</v>
      </c>
      <c r="CO62" s="291" t="s">
        <v>595</v>
      </c>
      <c r="CP62" s="343">
        <v>0.4</v>
      </c>
      <c r="CQ62" s="343">
        <v>0.4</v>
      </c>
      <c r="CR62" s="343">
        <v>0.4</v>
      </c>
      <c r="CS62" s="343">
        <v>0.4</v>
      </c>
      <c r="CT62" s="343">
        <v>0.4</v>
      </c>
      <c r="CU62" s="343">
        <v>0.4</v>
      </c>
      <c r="CV62" s="343">
        <v>0.4</v>
      </c>
      <c r="CW62" s="345">
        <v>0.4</v>
      </c>
      <c r="CX62" s="343">
        <v>0.4</v>
      </c>
      <c r="CY62" s="343">
        <v>0.4</v>
      </c>
      <c r="CZ62" s="344"/>
      <c r="DA62" s="343"/>
      <c r="DB62" s="343"/>
      <c r="DC62" s="420"/>
      <c r="DD62"/>
    </row>
    <row r="63" spans="1:108" ht="14.25" thickBot="1" x14ac:dyDescent="0.2">
      <c r="B63" s="163"/>
      <c r="C63" s="146">
        <v>1.1000000000000001</v>
      </c>
      <c r="D63" s="137" t="s">
        <v>551</v>
      </c>
      <c r="E63" s="154"/>
      <c r="F63" s="155"/>
      <c r="H63" s="480"/>
      <c r="I63" s="481"/>
      <c r="K63" s="1">
        <f t="shared" si="21"/>
        <v>0</v>
      </c>
      <c r="L63" s="1">
        <f t="shared" si="30"/>
        <v>0</v>
      </c>
      <c r="M63" s="1">
        <f t="shared" si="31"/>
        <v>0</v>
      </c>
      <c r="N63" s="1">
        <f t="shared" si="32"/>
        <v>0</v>
      </c>
      <c r="O63" s="1">
        <f t="shared" si="33"/>
        <v>0</v>
      </c>
      <c r="P63" s="1">
        <f t="shared" si="34"/>
        <v>0</v>
      </c>
      <c r="Q63" s="1">
        <f t="shared" si="35"/>
        <v>0</v>
      </c>
      <c r="R63" s="1">
        <f t="shared" si="36"/>
        <v>0</v>
      </c>
      <c r="S63" s="1">
        <f t="shared" si="37"/>
        <v>0</v>
      </c>
      <c r="T63" s="1">
        <f t="shared" si="38"/>
        <v>0</v>
      </c>
      <c r="U63" s="1">
        <f t="shared" si="39"/>
        <v>0</v>
      </c>
      <c r="V63" s="1">
        <f t="shared" si="40"/>
        <v>0</v>
      </c>
      <c r="W63" s="1">
        <f t="shared" si="41"/>
        <v>0</v>
      </c>
      <c r="Y63" s="517" t="s">
        <v>678</v>
      </c>
      <c r="Z63" s="517" t="s">
        <v>678</v>
      </c>
      <c r="AA63" s="517" t="s">
        <v>678</v>
      </c>
      <c r="AB63" s="517" t="s">
        <v>678</v>
      </c>
      <c r="AC63" s="517" t="s">
        <v>678</v>
      </c>
      <c r="AD63" s="517" t="s">
        <v>678</v>
      </c>
      <c r="AE63" s="517" t="s">
        <v>678</v>
      </c>
      <c r="AF63" s="517" t="s">
        <v>678</v>
      </c>
      <c r="AG63" s="517" t="s">
        <v>678</v>
      </c>
      <c r="AH63" s="517" t="s">
        <v>678</v>
      </c>
      <c r="AI63" s="517" t="s">
        <v>678</v>
      </c>
      <c r="AJ63" s="517" t="s">
        <v>678</v>
      </c>
      <c r="AK63" s="517" t="s">
        <v>678</v>
      </c>
      <c r="AN63" s="299">
        <f t="shared" si="4"/>
        <v>1.1000000000000001</v>
      </c>
      <c r="AO63" s="299" t="str">
        <f t="shared" si="5"/>
        <v xml:space="preserve"> Q2 1</v>
      </c>
      <c r="AP63" s="300" t="str">
        <f t="shared" si="77"/>
        <v>機能性・使いやすさ</v>
      </c>
      <c r="AQ63" s="301">
        <f t="shared" si="78"/>
        <v>0.4</v>
      </c>
      <c r="AR63" s="301">
        <f t="shared" si="79"/>
        <v>0.4</v>
      </c>
      <c r="AS63" s="301">
        <f t="shared" si="80"/>
        <v>0.4</v>
      </c>
      <c r="AT63" s="301">
        <f t="shared" si="81"/>
        <v>0.4</v>
      </c>
      <c r="AU63" s="301">
        <f t="shared" si="82"/>
        <v>0.4</v>
      </c>
      <c r="AV63" s="301">
        <f t="shared" si="83"/>
        <v>0.4</v>
      </c>
      <c r="AW63" s="301">
        <f t="shared" si="84"/>
        <v>0.4</v>
      </c>
      <c r="AX63" s="317">
        <f t="shared" si="85"/>
        <v>0.4</v>
      </c>
      <c r="AY63" s="301">
        <f t="shared" si="86"/>
        <v>0.4</v>
      </c>
      <c r="AZ63" s="301">
        <f t="shared" si="87"/>
        <v>0.4</v>
      </c>
      <c r="BA63" s="302">
        <f t="shared" si="88"/>
        <v>0.6</v>
      </c>
      <c r="BB63" s="301">
        <f t="shared" si="89"/>
        <v>0.6</v>
      </c>
      <c r="BC63" s="301">
        <f t="shared" si="90"/>
        <v>0.6</v>
      </c>
      <c r="BE63" s="299">
        <v>1.1000000000000001</v>
      </c>
      <c r="BF63" s="303" t="s">
        <v>596</v>
      </c>
      <c r="BG63" s="304" t="s">
        <v>597</v>
      </c>
      <c r="BH63" s="301">
        <v>0.4</v>
      </c>
      <c r="BI63" s="301">
        <v>0.4</v>
      </c>
      <c r="BJ63" s="301">
        <v>0.4</v>
      </c>
      <c r="BK63" s="305">
        <v>0.4</v>
      </c>
      <c r="BL63" s="305">
        <v>0.4</v>
      </c>
      <c r="BM63" s="301">
        <v>0.4</v>
      </c>
      <c r="BN63" s="305">
        <v>0.4</v>
      </c>
      <c r="BO63" s="301">
        <v>0.4</v>
      </c>
      <c r="BP63" s="305">
        <v>0.4</v>
      </c>
      <c r="BQ63" s="306">
        <v>0.4</v>
      </c>
      <c r="BR63" s="306">
        <v>0.6</v>
      </c>
      <c r="BS63" s="306">
        <v>0.6</v>
      </c>
      <c r="BT63" s="306">
        <v>0.6</v>
      </c>
      <c r="BV63" s="299">
        <v>1.1000000000000001</v>
      </c>
      <c r="BW63" s="303" t="s">
        <v>596</v>
      </c>
      <c r="BX63" s="304" t="s">
        <v>597</v>
      </c>
      <c r="BY63" s="306">
        <v>0.4</v>
      </c>
      <c r="BZ63" s="306">
        <v>0.4</v>
      </c>
      <c r="CA63" s="306">
        <v>0.4</v>
      </c>
      <c r="CB63" s="306">
        <v>0.4</v>
      </c>
      <c r="CC63" s="306">
        <v>0.4</v>
      </c>
      <c r="CD63" s="306">
        <v>0.4</v>
      </c>
      <c r="CE63" s="306">
        <v>0.4</v>
      </c>
      <c r="CF63" s="313">
        <v>0.4</v>
      </c>
      <c r="CG63" s="306">
        <v>0.4</v>
      </c>
      <c r="CH63" s="306">
        <v>0.4</v>
      </c>
      <c r="CI63" s="306">
        <v>0.6</v>
      </c>
      <c r="CJ63" s="306">
        <v>0.6</v>
      </c>
      <c r="CK63" s="306">
        <v>0.6</v>
      </c>
      <c r="CM63" s="299">
        <v>1.1000000000000001</v>
      </c>
      <c r="CN63" s="303" t="s">
        <v>596</v>
      </c>
      <c r="CO63" s="304" t="s">
        <v>597</v>
      </c>
      <c r="CP63" s="306">
        <v>0.4</v>
      </c>
      <c r="CQ63" s="306">
        <v>0.4</v>
      </c>
      <c r="CR63" s="306">
        <v>0.4</v>
      </c>
      <c r="CS63" s="306">
        <v>0.4</v>
      </c>
      <c r="CT63" s="306">
        <v>0.4</v>
      </c>
      <c r="CU63" s="306">
        <v>0.4</v>
      </c>
      <c r="CV63" s="306">
        <v>0.4</v>
      </c>
      <c r="CW63" s="313">
        <v>0.4</v>
      </c>
      <c r="CX63" s="306">
        <v>0.4</v>
      </c>
      <c r="CY63" s="306">
        <v>0.4</v>
      </c>
      <c r="CZ63" s="306">
        <v>0.6</v>
      </c>
      <c r="DA63" s="306">
        <v>0.6</v>
      </c>
      <c r="DB63" s="306">
        <v>0.6</v>
      </c>
      <c r="DC63" s="422"/>
    </row>
    <row r="64" spans="1:108" x14ac:dyDescent="0.15">
      <c r="B64" s="163"/>
      <c r="C64" s="140"/>
      <c r="D64" s="141">
        <v>1</v>
      </c>
      <c r="E64" s="138" t="s">
        <v>503</v>
      </c>
      <c r="F64" s="157"/>
      <c r="H64" s="473">
        <f>IF(SUMPRODUCT($Y$7:$AH$7,K64:T64)=0,0,SUMPRODUCT($Y$7:$AH$7,Y64:AH64)/SUMPRODUCT($Y$7:$AH$7,K64:T64))</f>
        <v>4</v>
      </c>
      <c r="I64" s="473">
        <f>IF(SUMPRODUCT($AI$7:$AK$7,U64:W64)=0,0,SUMPRODUCT($AI$7:$AK$7,AI64:AK64)/SUMPRODUCT($AI$7:$AK$7,U64:W64))</f>
        <v>0</v>
      </c>
      <c r="K64" s="1">
        <f t="shared" si="21"/>
        <v>1</v>
      </c>
      <c r="L64" s="1">
        <f t="shared" si="30"/>
        <v>0</v>
      </c>
      <c r="M64" s="1">
        <f t="shared" si="31"/>
        <v>0</v>
      </c>
      <c r="N64" s="1">
        <f t="shared" si="32"/>
        <v>0</v>
      </c>
      <c r="O64" s="1">
        <f t="shared" si="33"/>
        <v>0</v>
      </c>
      <c r="P64" s="1">
        <f t="shared" si="34"/>
        <v>0</v>
      </c>
      <c r="Q64" s="1">
        <f t="shared" si="35"/>
        <v>0</v>
      </c>
      <c r="R64" s="1">
        <f t="shared" si="36"/>
        <v>0</v>
      </c>
      <c r="S64" s="1">
        <f t="shared" si="37"/>
        <v>0</v>
      </c>
      <c r="T64" s="1">
        <f t="shared" si="38"/>
        <v>0</v>
      </c>
      <c r="U64" s="1">
        <f t="shared" si="39"/>
        <v>0</v>
      </c>
      <c r="V64" s="1">
        <f t="shared" si="40"/>
        <v>0</v>
      </c>
      <c r="W64" s="1">
        <f t="shared" si="41"/>
        <v>0</v>
      </c>
      <c r="Y64" s="509">
        <v>4</v>
      </c>
      <c r="Z64" s="509"/>
      <c r="AA64" s="509"/>
      <c r="AB64" s="509"/>
      <c r="AC64" s="509"/>
      <c r="AD64" s="509"/>
      <c r="AE64" s="509"/>
      <c r="AF64" s="509"/>
      <c r="AG64" s="509"/>
      <c r="AH64" s="509"/>
      <c r="AI64" s="509"/>
      <c r="AJ64" s="509"/>
      <c r="AK64" s="509"/>
      <c r="AN64" s="299" t="str">
        <f t="shared" si="4"/>
        <v>1.1.1</v>
      </c>
      <c r="AO64" s="299" t="str">
        <f t="shared" si="5"/>
        <v xml:space="preserve"> Q2 1.1</v>
      </c>
      <c r="AP64" s="300" t="str">
        <f t="shared" si="77"/>
        <v>広さ・収納性</v>
      </c>
      <c r="AQ64" s="301">
        <f t="shared" si="78"/>
        <v>0.33333333333333331</v>
      </c>
      <c r="AR64" s="301">
        <f t="shared" si="79"/>
        <v>0</v>
      </c>
      <c r="AS64" s="301">
        <f t="shared" si="80"/>
        <v>0</v>
      </c>
      <c r="AT64" s="301">
        <f t="shared" si="81"/>
        <v>0</v>
      </c>
      <c r="AU64" s="301">
        <f t="shared" si="82"/>
        <v>0</v>
      </c>
      <c r="AV64" s="301">
        <f t="shared" si="83"/>
        <v>0</v>
      </c>
      <c r="AW64" s="301">
        <f t="shared" si="84"/>
        <v>0</v>
      </c>
      <c r="AX64" s="317">
        <f t="shared" si="85"/>
        <v>0</v>
      </c>
      <c r="AY64" s="301">
        <f t="shared" si="86"/>
        <v>0.33333333333333331</v>
      </c>
      <c r="AZ64" s="301">
        <f t="shared" si="87"/>
        <v>0.5</v>
      </c>
      <c r="BA64" s="302">
        <f t="shared" si="88"/>
        <v>1</v>
      </c>
      <c r="BB64" s="301">
        <f t="shared" si="89"/>
        <v>0.5</v>
      </c>
      <c r="BC64" s="301">
        <f t="shared" si="90"/>
        <v>0</v>
      </c>
      <c r="BE64" s="299" t="s">
        <v>628</v>
      </c>
      <c r="BF64" s="303" t="s">
        <v>598</v>
      </c>
      <c r="BG64" s="304" t="s">
        <v>599</v>
      </c>
      <c r="BH64" s="339">
        <v>0.33333333333333331</v>
      </c>
      <c r="BI64" s="301"/>
      <c r="BJ64" s="301"/>
      <c r="BK64" s="301"/>
      <c r="BL64" s="301"/>
      <c r="BM64" s="301"/>
      <c r="BN64" s="301"/>
      <c r="BO64" s="317"/>
      <c r="BP64" s="339">
        <v>0.33333333333333331</v>
      </c>
      <c r="BQ64" s="321">
        <v>0.5</v>
      </c>
      <c r="BR64" s="307">
        <v>1</v>
      </c>
      <c r="BS64" s="306">
        <v>0.5</v>
      </c>
      <c r="BT64" s="306"/>
      <c r="BV64" s="299" t="s">
        <v>628</v>
      </c>
      <c r="BW64" s="303" t="s">
        <v>598</v>
      </c>
      <c r="BX64" s="304" t="s">
        <v>599</v>
      </c>
      <c r="BY64" s="306">
        <v>0.33333333333333331</v>
      </c>
      <c r="BZ64" s="306"/>
      <c r="CA64" s="306"/>
      <c r="CB64" s="306"/>
      <c r="CC64" s="306"/>
      <c r="CD64" s="306"/>
      <c r="CE64" s="306"/>
      <c r="CF64" s="313"/>
      <c r="CG64" s="306">
        <v>0.33333333333333331</v>
      </c>
      <c r="CH64" s="306">
        <v>0.5</v>
      </c>
      <c r="CI64" s="307">
        <v>1</v>
      </c>
      <c r="CJ64" s="306">
        <v>0.5</v>
      </c>
      <c r="CK64" s="306"/>
      <c r="CM64" s="299" t="s">
        <v>628</v>
      </c>
      <c r="CN64" s="303" t="s">
        <v>598</v>
      </c>
      <c r="CO64" s="304" t="s">
        <v>599</v>
      </c>
      <c r="CP64" s="306">
        <v>0.33333333333333331</v>
      </c>
      <c r="CQ64" s="306"/>
      <c r="CR64" s="306"/>
      <c r="CS64" s="306"/>
      <c r="CT64" s="306"/>
      <c r="CU64" s="306"/>
      <c r="CV64" s="306"/>
      <c r="CW64" s="313"/>
      <c r="CX64" s="306">
        <v>0.33333333333333331</v>
      </c>
      <c r="CY64" s="306"/>
      <c r="CZ64" s="307">
        <v>1</v>
      </c>
      <c r="DA64" s="306">
        <v>0.5</v>
      </c>
      <c r="DB64" s="306"/>
      <c r="DC64" s="422"/>
    </row>
    <row r="65" spans="1:108" x14ac:dyDescent="0.15">
      <c r="B65" s="163"/>
      <c r="C65" s="140"/>
      <c r="D65" s="141">
        <v>2</v>
      </c>
      <c r="E65" s="138" t="s">
        <v>504</v>
      </c>
      <c r="F65" s="157"/>
      <c r="H65" s="474">
        <f t="shared" ref="H65:H66" si="134">IF(SUMPRODUCT($Y$7:$AH$7,K65:T65)=0,0,SUMPRODUCT($Y$7:$AH$7,Y65:AH65)/SUMPRODUCT($Y$7:$AH$7,K65:T65))</f>
        <v>4</v>
      </c>
      <c r="I65" s="474">
        <f t="shared" ref="I65:I66" si="135">IF(SUMPRODUCT($AI$7:$AK$7,U65:W65)=0,0,SUMPRODUCT($AI$7:$AK$7,AI65:AK65)/SUMPRODUCT($AI$7:$AK$7,U65:W65))</f>
        <v>0</v>
      </c>
      <c r="K65" s="1">
        <f t="shared" si="21"/>
        <v>1</v>
      </c>
      <c r="L65" s="1">
        <f t="shared" si="30"/>
        <v>0</v>
      </c>
      <c r="M65" s="1">
        <f t="shared" si="31"/>
        <v>0</v>
      </c>
      <c r="N65" s="1">
        <f t="shared" si="32"/>
        <v>0</v>
      </c>
      <c r="O65" s="1">
        <f t="shared" si="33"/>
        <v>0</v>
      </c>
      <c r="P65" s="1">
        <f t="shared" si="34"/>
        <v>0</v>
      </c>
      <c r="Q65" s="1">
        <f t="shared" si="35"/>
        <v>0</v>
      </c>
      <c r="R65" s="1">
        <f t="shared" si="36"/>
        <v>0</v>
      </c>
      <c r="S65" s="1">
        <f t="shared" si="37"/>
        <v>0</v>
      </c>
      <c r="T65" s="1">
        <f t="shared" si="38"/>
        <v>0</v>
      </c>
      <c r="U65" s="1">
        <f t="shared" si="39"/>
        <v>0</v>
      </c>
      <c r="V65" s="1">
        <f t="shared" si="40"/>
        <v>0</v>
      </c>
      <c r="W65" s="1">
        <f t="shared" si="41"/>
        <v>0</v>
      </c>
      <c r="Y65" s="510">
        <v>4</v>
      </c>
      <c r="Z65" s="510"/>
      <c r="AA65" s="510"/>
      <c r="AB65" s="510"/>
      <c r="AC65" s="510"/>
      <c r="AD65" s="510"/>
      <c r="AE65" s="510"/>
      <c r="AF65" s="510"/>
      <c r="AG65" s="510"/>
      <c r="AH65" s="510"/>
      <c r="AI65" s="510"/>
      <c r="AJ65" s="510"/>
      <c r="AK65" s="510"/>
      <c r="AN65" s="299" t="str">
        <f t="shared" si="4"/>
        <v>1.1.2</v>
      </c>
      <c r="AO65" s="299" t="str">
        <f t="shared" si="5"/>
        <v xml:space="preserve"> Q2 1.1</v>
      </c>
      <c r="AP65" s="300" t="str">
        <f t="shared" si="77"/>
        <v>高度情報通信設備対応</v>
      </c>
      <c r="AQ65" s="301">
        <f t="shared" si="78"/>
        <v>0.33333333333333331</v>
      </c>
      <c r="AR65" s="301">
        <f t="shared" si="79"/>
        <v>0</v>
      </c>
      <c r="AS65" s="301">
        <f t="shared" si="80"/>
        <v>0</v>
      </c>
      <c r="AT65" s="301">
        <f t="shared" si="81"/>
        <v>0</v>
      </c>
      <c r="AU65" s="301">
        <f t="shared" si="82"/>
        <v>0</v>
      </c>
      <c r="AV65" s="301">
        <f t="shared" si="83"/>
        <v>0</v>
      </c>
      <c r="AW65" s="301">
        <f t="shared" si="84"/>
        <v>0</v>
      </c>
      <c r="AX65" s="317">
        <f t="shared" si="85"/>
        <v>0</v>
      </c>
      <c r="AY65" s="301">
        <f t="shared" si="86"/>
        <v>0.33333333333333331</v>
      </c>
      <c r="AZ65" s="301">
        <f t="shared" si="87"/>
        <v>0</v>
      </c>
      <c r="BA65" s="302">
        <f t="shared" si="88"/>
        <v>0</v>
      </c>
      <c r="BB65" s="301">
        <f t="shared" si="89"/>
        <v>0.5</v>
      </c>
      <c r="BC65" s="301">
        <f t="shared" si="90"/>
        <v>1</v>
      </c>
      <c r="BE65" s="299" t="s">
        <v>629</v>
      </c>
      <c r="BF65" s="303" t="s">
        <v>598</v>
      </c>
      <c r="BG65" s="304" t="s">
        <v>630</v>
      </c>
      <c r="BH65" s="339">
        <v>0.33333333333333331</v>
      </c>
      <c r="BI65" s="301"/>
      <c r="BJ65" s="301"/>
      <c r="BK65" s="301"/>
      <c r="BL65" s="301"/>
      <c r="BM65" s="301"/>
      <c r="BN65" s="301"/>
      <c r="BO65" s="317"/>
      <c r="BP65" s="339">
        <v>0.33333333333333331</v>
      </c>
      <c r="BQ65" s="321"/>
      <c r="BR65" s="307"/>
      <c r="BS65" s="306">
        <v>0.5</v>
      </c>
      <c r="BT65" s="306">
        <v>1</v>
      </c>
      <c r="BV65" s="299" t="s">
        <v>629</v>
      </c>
      <c r="BW65" s="303" t="s">
        <v>598</v>
      </c>
      <c r="BX65" s="304" t="s">
        <v>630</v>
      </c>
      <c r="BY65" s="306">
        <v>0.33333333333333331</v>
      </c>
      <c r="BZ65" s="306"/>
      <c r="CA65" s="306"/>
      <c r="CB65" s="306"/>
      <c r="CC65" s="306"/>
      <c r="CD65" s="306"/>
      <c r="CE65" s="306"/>
      <c r="CF65" s="313"/>
      <c r="CG65" s="306">
        <v>0.33333333333333331</v>
      </c>
      <c r="CH65" s="306"/>
      <c r="CI65" s="307"/>
      <c r="CJ65" s="306">
        <v>0.5</v>
      </c>
      <c r="CK65" s="306">
        <v>1</v>
      </c>
      <c r="CM65" s="299" t="s">
        <v>629</v>
      </c>
      <c r="CN65" s="303" t="s">
        <v>598</v>
      </c>
      <c r="CO65" s="304" t="s">
        <v>630</v>
      </c>
      <c r="CP65" s="306">
        <v>0.33333333333333331</v>
      </c>
      <c r="CQ65" s="306"/>
      <c r="CR65" s="306"/>
      <c r="CS65" s="306"/>
      <c r="CT65" s="306"/>
      <c r="CU65" s="306"/>
      <c r="CV65" s="306"/>
      <c r="CW65" s="313"/>
      <c r="CX65" s="306">
        <v>0.33333333333333331</v>
      </c>
      <c r="CY65" s="306"/>
      <c r="CZ65" s="307"/>
      <c r="DA65" s="306">
        <v>0.5</v>
      </c>
      <c r="DB65" s="306">
        <v>1</v>
      </c>
      <c r="DC65" s="422"/>
    </row>
    <row r="66" spans="1:108" ht="14.25" thickBot="1" x14ac:dyDescent="0.2">
      <c r="B66" s="163"/>
      <c r="C66" s="144"/>
      <c r="D66" s="141">
        <v>3</v>
      </c>
      <c r="E66" s="138" t="s">
        <v>505</v>
      </c>
      <c r="F66" s="157"/>
      <c r="H66" s="470">
        <f t="shared" si="134"/>
        <v>4</v>
      </c>
      <c r="I66" s="470">
        <f t="shared" si="135"/>
        <v>0</v>
      </c>
      <c r="K66" s="1">
        <f t="shared" si="21"/>
        <v>1</v>
      </c>
      <c r="L66" s="1">
        <f t="shared" si="30"/>
        <v>0</v>
      </c>
      <c r="M66" s="1">
        <f t="shared" si="31"/>
        <v>0</v>
      </c>
      <c r="N66" s="1">
        <f t="shared" si="32"/>
        <v>0</v>
      </c>
      <c r="O66" s="1">
        <f t="shared" si="33"/>
        <v>0</v>
      </c>
      <c r="P66" s="1">
        <f t="shared" si="34"/>
        <v>0</v>
      </c>
      <c r="Q66" s="1">
        <f t="shared" si="35"/>
        <v>0</v>
      </c>
      <c r="R66" s="1">
        <f t="shared" si="36"/>
        <v>0</v>
      </c>
      <c r="S66" s="1">
        <f t="shared" si="37"/>
        <v>0</v>
      </c>
      <c r="T66" s="1">
        <f t="shared" si="38"/>
        <v>0</v>
      </c>
      <c r="U66" s="1">
        <f t="shared" si="39"/>
        <v>0</v>
      </c>
      <c r="V66" s="1">
        <f t="shared" si="40"/>
        <v>0</v>
      </c>
      <c r="W66" s="1">
        <f t="shared" si="41"/>
        <v>0</v>
      </c>
      <c r="Y66" s="507">
        <v>4</v>
      </c>
      <c r="Z66" s="507"/>
      <c r="AA66" s="507"/>
      <c r="AB66" s="507"/>
      <c r="AC66" s="507"/>
      <c r="AD66" s="507"/>
      <c r="AE66" s="507"/>
      <c r="AF66" s="507"/>
      <c r="AG66" s="507"/>
      <c r="AH66" s="507"/>
      <c r="AI66" s="507"/>
      <c r="AJ66" s="507"/>
      <c r="AK66" s="507"/>
      <c r="AN66" s="299" t="str">
        <f t="shared" si="4"/>
        <v>1.1.3</v>
      </c>
      <c r="AO66" s="299" t="str">
        <f t="shared" si="5"/>
        <v xml:space="preserve"> Q2 1.1</v>
      </c>
      <c r="AP66" s="300" t="str">
        <f t="shared" si="77"/>
        <v>バリアフリー計画</v>
      </c>
      <c r="AQ66" s="301">
        <f t="shared" si="78"/>
        <v>0.33333333333333331</v>
      </c>
      <c r="AR66" s="301">
        <f t="shared" si="79"/>
        <v>1</v>
      </c>
      <c r="AS66" s="301">
        <f t="shared" si="80"/>
        <v>1</v>
      </c>
      <c r="AT66" s="301">
        <f t="shared" si="81"/>
        <v>1</v>
      </c>
      <c r="AU66" s="301">
        <f t="shared" si="82"/>
        <v>1</v>
      </c>
      <c r="AV66" s="301">
        <f t="shared" si="83"/>
        <v>1</v>
      </c>
      <c r="AW66" s="301">
        <f t="shared" si="84"/>
        <v>1</v>
      </c>
      <c r="AX66" s="317">
        <f t="shared" si="85"/>
        <v>1</v>
      </c>
      <c r="AY66" s="301">
        <f t="shared" si="86"/>
        <v>0.33333333333333331</v>
      </c>
      <c r="AZ66" s="301">
        <f t="shared" si="87"/>
        <v>0.5</v>
      </c>
      <c r="BA66" s="302">
        <f t="shared" si="88"/>
        <v>0</v>
      </c>
      <c r="BB66" s="301">
        <f t="shared" si="89"/>
        <v>0</v>
      </c>
      <c r="BC66" s="301">
        <f t="shared" si="90"/>
        <v>0</v>
      </c>
      <c r="BE66" s="299" t="s">
        <v>631</v>
      </c>
      <c r="BF66" s="303" t="s">
        <v>598</v>
      </c>
      <c r="BG66" s="304" t="s">
        <v>600</v>
      </c>
      <c r="BH66" s="339">
        <v>0.33333333333333331</v>
      </c>
      <c r="BI66" s="301">
        <v>1</v>
      </c>
      <c r="BJ66" s="301">
        <v>1</v>
      </c>
      <c r="BK66" s="301">
        <v>1</v>
      </c>
      <c r="BL66" s="301">
        <v>1</v>
      </c>
      <c r="BM66" s="301">
        <v>1</v>
      </c>
      <c r="BN66" s="301">
        <v>1</v>
      </c>
      <c r="BO66" s="317">
        <v>1</v>
      </c>
      <c r="BP66" s="339">
        <v>0.33333333333333331</v>
      </c>
      <c r="BQ66" s="321">
        <v>0.5</v>
      </c>
      <c r="BR66" s="307"/>
      <c r="BS66" s="306"/>
      <c r="BT66" s="306"/>
      <c r="BV66" s="299" t="s">
        <v>631</v>
      </c>
      <c r="BW66" s="303" t="s">
        <v>598</v>
      </c>
      <c r="BX66" s="304" t="s">
        <v>600</v>
      </c>
      <c r="BY66" s="306">
        <v>0.33333333333333331</v>
      </c>
      <c r="BZ66" s="306">
        <v>1</v>
      </c>
      <c r="CA66" s="306">
        <v>1</v>
      </c>
      <c r="CB66" s="306">
        <v>1</v>
      </c>
      <c r="CC66" s="306">
        <v>1</v>
      </c>
      <c r="CD66" s="306">
        <v>1</v>
      </c>
      <c r="CE66" s="306">
        <v>1</v>
      </c>
      <c r="CF66" s="313">
        <v>1</v>
      </c>
      <c r="CG66" s="306">
        <v>0.33333333333333331</v>
      </c>
      <c r="CH66" s="306">
        <v>0.5</v>
      </c>
      <c r="CI66" s="307"/>
      <c r="CJ66" s="306"/>
      <c r="CK66" s="306"/>
      <c r="CM66" s="299" t="s">
        <v>631</v>
      </c>
      <c r="CN66" s="303" t="s">
        <v>598</v>
      </c>
      <c r="CO66" s="304" t="s">
        <v>600</v>
      </c>
      <c r="CP66" s="306">
        <v>0.33333333333333331</v>
      </c>
      <c r="CQ66" s="306">
        <v>1</v>
      </c>
      <c r="CR66" s="306">
        <v>1</v>
      </c>
      <c r="CS66" s="306">
        <v>1</v>
      </c>
      <c r="CT66" s="306">
        <v>1</v>
      </c>
      <c r="CU66" s="306">
        <v>1</v>
      </c>
      <c r="CV66" s="306">
        <v>1</v>
      </c>
      <c r="CW66" s="313">
        <v>1</v>
      </c>
      <c r="CX66" s="306">
        <v>0.33333333333333331</v>
      </c>
      <c r="CY66" s="306">
        <v>1</v>
      </c>
      <c r="CZ66" s="307"/>
      <c r="DA66" s="306"/>
      <c r="DB66" s="306"/>
      <c r="DC66" s="422"/>
    </row>
    <row r="67" spans="1:108" ht="14.25" thickBot="1" x14ac:dyDescent="0.2">
      <c r="B67" s="163"/>
      <c r="C67" s="136">
        <v>1.2</v>
      </c>
      <c r="D67" s="137" t="s">
        <v>609</v>
      </c>
      <c r="E67" s="154"/>
      <c r="F67" s="155"/>
      <c r="H67" s="480"/>
      <c r="I67" s="481"/>
      <c r="K67" s="1">
        <f t="shared" si="21"/>
        <v>0</v>
      </c>
      <c r="L67" s="1">
        <f t="shared" si="30"/>
        <v>0</v>
      </c>
      <c r="M67" s="1">
        <f t="shared" si="31"/>
        <v>0</v>
      </c>
      <c r="N67" s="1">
        <f t="shared" si="32"/>
        <v>0</v>
      </c>
      <c r="O67" s="1">
        <f t="shared" si="33"/>
        <v>0</v>
      </c>
      <c r="P67" s="1">
        <f t="shared" si="34"/>
        <v>0</v>
      </c>
      <c r="Q67" s="1">
        <f t="shared" si="35"/>
        <v>0</v>
      </c>
      <c r="R67" s="1">
        <f t="shared" si="36"/>
        <v>0</v>
      </c>
      <c r="S67" s="1">
        <f t="shared" si="37"/>
        <v>0</v>
      </c>
      <c r="T67" s="1">
        <f t="shared" si="38"/>
        <v>0</v>
      </c>
      <c r="U67" s="1">
        <f t="shared" si="39"/>
        <v>0</v>
      </c>
      <c r="V67" s="1">
        <f t="shared" si="40"/>
        <v>0</v>
      </c>
      <c r="W67" s="1">
        <f t="shared" si="41"/>
        <v>0</v>
      </c>
      <c r="Y67" s="517" t="s">
        <v>678</v>
      </c>
      <c r="Z67" s="517" t="s">
        <v>678</v>
      </c>
      <c r="AA67" s="517" t="s">
        <v>678</v>
      </c>
      <c r="AB67" s="517" t="s">
        <v>678</v>
      </c>
      <c r="AC67" s="517" t="s">
        <v>678</v>
      </c>
      <c r="AD67" s="517" t="s">
        <v>678</v>
      </c>
      <c r="AE67" s="517" t="s">
        <v>678</v>
      </c>
      <c r="AF67" s="517" t="s">
        <v>678</v>
      </c>
      <c r="AG67" s="517" t="s">
        <v>678</v>
      </c>
      <c r="AH67" s="517" t="s">
        <v>678</v>
      </c>
      <c r="AI67" s="517" t="s">
        <v>678</v>
      </c>
      <c r="AJ67" s="517" t="s">
        <v>678</v>
      </c>
      <c r="AK67" s="517" t="s">
        <v>678</v>
      </c>
      <c r="AN67" s="299">
        <f t="shared" si="4"/>
        <v>1.2</v>
      </c>
      <c r="AO67" s="299" t="str">
        <f t="shared" si="5"/>
        <v xml:space="preserve"> Q2 1</v>
      </c>
      <c r="AP67" s="300" t="str">
        <f t="shared" si="77"/>
        <v>心理性・快適性</v>
      </c>
      <c r="AQ67" s="301">
        <f t="shared" si="78"/>
        <v>0.3</v>
      </c>
      <c r="AR67" s="301">
        <f t="shared" si="79"/>
        <v>0.3</v>
      </c>
      <c r="AS67" s="301">
        <f t="shared" si="80"/>
        <v>0.3</v>
      </c>
      <c r="AT67" s="301">
        <f t="shared" si="81"/>
        <v>0.3</v>
      </c>
      <c r="AU67" s="301">
        <f t="shared" si="82"/>
        <v>0.3</v>
      </c>
      <c r="AV67" s="301">
        <f t="shared" si="83"/>
        <v>0.3</v>
      </c>
      <c r="AW67" s="301">
        <f t="shared" si="84"/>
        <v>0.3</v>
      </c>
      <c r="AX67" s="317">
        <f t="shared" si="85"/>
        <v>0.3</v>
      </c>
      <c r="AY67" s="301">
        <f t="shared" si="86"/>
        <v>0.3</v>
      </c>
      <c r="AZ67" s="301">
        <f t="shared" si="87"/>
        <v>0.3</v>
      </c>
      <c r="BA67" s="302">
        <f t="shared" si="88"/>
        <v>0.4</v>
      </c>
      <c r="BB67" s="301">
        <f t="shared" si="89"/>
        <v>0.4</v>
      </c>
      <c r="BC67" s="301">
        <f t="shared" si="90"/>
        <v>0.4</v>
      </c>
      <c r="BE67" s="299">
        <v>1.2</v>
      </c>
      <c r="BF67" s="303" t="s">
        <v>596</v>
      </c>
      <c r="BG67" s="304" t="s">
        <v>609</v>
      </c>
      <c r="BH67" s="301">
        <v>0.3</v>
      </c>
      <c r="BI67" s="301">
        <v>0.3</v>
      </c>
      <c r="BJ67" s="301">
        <v>0.3</v>
      </c>
      <c r="BK67" s="305">
        <v>0.3</v>
      </c>
      <c r="BL67" s="305">
        <v>0.3</v>
      </c>
      <c r="BM67" s="301">
        <v>0.3</v>
      </c>
      <c r="BN67" s="305">
        <v>0.3</v>
      </c>
      <c r="BO67" s="301">
        <v>0.3</v>
      </c>
      <c r="BP67" s="305">
        <v>0.3</v>
      </c>
      <c r="BQ67" s="306">
        <v>0.3</v>
      </c>
      <c r="BR67" s="306">
        <v>0.4</v>
      </c>
      <c r="BS67" s="306">
        <v>0.4</v>
      </c>
      <c r="BT67" s="306">
        <v>0.4</v>
      </c>
      <c r="BV67" s="299">
        <v>1.2</v>
      </c>
      <c r="BW67" s="303" t="s">
        <v>596</v>
      </c>
      <c r="BX67" s="304" t="s">
        <v>609</v>
      </c>
      <c r="BY67" s="306">
        <v>0.3</v>
      </c>
      <c r="BZ67" s="306">
        <v>0.3</v>
      </c>
      <c r="CA67" s="306">
        <v>0.3</v>
      </c>
      <c r="CB67" s="306">
        <v>0.3</v>
      </c>
      <c r="CC67" s="306">
        <v>0.3</v>
      </c>
      <c r="CD67" s="306">
        <v>0.3</v>
      </c>
      <c r="CE67" s="306">
        <v>0.3</v>
      </c>
      <c r="CF67" s="313">
        <v>0.3</v>
      </c>
      <c r="CG67" s="306">
        <v>0.3</v>
      </c>
      <c r="CH67" s="306">
        <v>0.3</v>
      </c>
      <c r="CI67" s="306">
        <v>0.4</v>
      </c>
      <c r="CJ67" s="306">
        <v>0.4</v>
      </c>
      <c r="CK67" s="306">
        <v>0.4</v>
      </c>
      <c r="CM67" s="299">
        <v>1.2</v>
      </c>
      <c r="CN67" s="303" t="s">
        <v>596</v>
      </c>
      <c r="CO67" s="304" t="s">
        <v>609</v>
      </c>
      <c r="CP67" s="306">
        <v>0.3</v>
      </c>
      <c r="CQ67" s="306">
        <v>0.3</v>
      </c>
      <c r="CR67" s="306">
        <v>0.3</v>
      </c>
      <c r="CS67" s="306">
        <v>0.3</v>
      </c>
      <c r="CT67" s="306">
        <v>0.3</v>
      </c>
      <c r="CU67" s="306">
        <v>0.3</v>
      </c>
      <c r="CV67" s="306">
        <v>0.3</v>
      </c>
      <c r="CW67" s="313">
        <v>0.3</v>
      </c>
      <c r="CX67" s="306">
        <v>0.3</v>
      </c>
      <c r="CY67" s="306">
        <v>0.3</v>
      </c>
      <c r="CZ67" s="306">
        <v>0.4</v>
      </c>
      <c r="DA67" s="306">
        <v>0.4</v>
      </c>
      <c r="DB67" s="306">
        <v>0.4</v>
      </c>
      <c r="DC67" s="422"/>
    </row>
    <row r="68" spans="1:108" x14ac:dyDescent="0.15">
      <c r="B68" s="163"/>
      <c r="C68" s="140"/>
      <c r="D68" s="141">
        <v>1</v>
      </c>
      <c r="E68" s="138" t="s">
        <v>185</v>
      </c>
      <c r="F68" s="157"/>
      <c r="H68" s="473">
        <f>IF(SUMPRODUCT($Y$7:$AH$7,K68:T68)=0,0,SUMPRODUCT($Y$7:$AH$7,Y68:AH68)/SUMPRODUCT($Y$7:$AH$7,K68:T68))</f>
        <v>4</v>
      </c>
      <c r="I68" s="473">
        <f>IF(SUMPRODUCT($AI$7:$AK$7,U68:W68)=0,0,SUMPRODUCT($AI$7:$AK$7,AI68:AK68)/SUMPRODUCT($AI$7:$AK$7,U68:W68))</f>
        <v>0</v>
      </c>
      <c r="K68" s="1">
        <f t="shared" si="21"/>
        <v>1</v>
      </c>
      <c r="L68" s="1">
        <f t="shared" si="30"/>
        <v>0</v>
      </c>
      <c r="M68" s="1">
        <f t="shared" si="31"/>
        <v>0</v>
      </c>
      <c r="N68" s="1">
        <f t="shared" si="32"/>
        <v>0</v>
      </c>
      <c r="O68" s="1">
        <f t="shared" si="33"/>
        <v>0</v>
      </c>
      <c r="P68" s="1">
        <f t="shared" si="34"/>
        <v>0</v>
      </c>
      <c r="Q68" s="1">
        <f t="shared" si="35"/>
        <v>0</v>
      </c>
      <c r="R68" s="1">
        <f t="shared" si="36"/>
        <v>0</v>
      </c>
      <c r="S68" s="1">
        <f t="shared" si="37"/>
        <v>0</v>
      </c>
      <c r="T68" s="1">
        <f t="shared" si="38"/>
        <v>0</v>
      </c>
      <c r="U68" s="1">
        <f t="shared" si="39"/>
        <v>0</v>
      </c>
      <c r="V68" s="1">
        <f t="shared" si="40"/>
        <v>0</v>
      </c>
      <c r="W68" s="1">
        <f t="shared" si="41"/>
        <v>0</v>
      </c>
      <c r="Y68" s="509">
        <v>4</v>
      </c>
      <c r="Z68" s="509"/>
      <c r="AA68" s="509"/>
      <c r="AB68" s="509"/>
      <c r="AC68" s="509"/>
      <c r="AD68" s="509"/>
      <c r="AE68" s="509"/>
      <c r="AF68" s="509"/>
      <c r="AG68" s="509"/>
      <c r="AH68" s="509"/>
      <c r="AI68" s="509"/>
      <c r="AJ68" s="509"/>
      <c r="AK68" s="509"/>
      <c r="AN68" s="299" t="str">
        <f t="shared" si="4"/>
        <v>1.2.1</v>
      </c>
      <c r="AO68" s="299" t="str">
        <f t="shared" si="5"/>
        <v xml:space="preserve"> Q2 1.2</v>
      </c>
      <c r="AP68" s="300" t="str">
        <f t="shared" si="77"/>
        <v>広さ感・景観</v>
      </c>
      <c r="AQ68" s="301">
        <f t="shared" si="78"/>
        <v>0.33333333333333331</v>
      </c>
      <c r="AR68" s="301">
        <f t="shared" si="79"/>
        <v>0</v>
      </c>
      <c r="AS68" s="301">
        <f t="shared" si="80"/>
        <v>0</v>
      </c>
      <c r="AT68" s="301">
        <f t="shared" si="81"/>
        <v>0</v>
      </c>
      <c r="AU68" s="301">
        <f t="shared" si="82"/>
        <v>0</v>
      </c>
      <c r="AV68" s="301">
        <f t="shared" si="83"/>
        <v>0</v>
      </c>
      <c r="AW68" s="301">
        <f t="shared" si="84"/>
        <v>0</v>
      </c>
      <c r="AX68" s="317">
        <f t="shared" si="85"/>
        <v>0</v>
      </c>
      <c r="AY68" s="301">
        <f t="shared" si="86"/>
        <v>0</v>
      </c>
      <c r="AZ68" s="301">
        <f t="shared" si="87"/>
        <v>0</v>
      </c>
      <c r="BA68" s="302">
        <f t="shared" si="88"/>
        <v>0</v>
      </c>
      <c r="BB68" s="302">
        <f t="shared" si="89"/>
        <v>0</v>
      </c>
      <c r="BC68" s="302">
        <f t="shared" si="90"/>
        <v>0</v>
      </c>
      <c r="BE68" s="299" t="s">
        <v>632</v>
      </c>
      <c r="BF68" s="303" t="s">
        <v>601</v>
      </c>
      <c r="BG68" s="304" t="s">
        <v>602</v>
      </c>
      <c r="BH68" s="339">
        <v>0.33333333333333331</v>
      </c>
      <c r="BI68" s="301"/>
      <c r="BJ68" s="301"/>
      <c r="BK68" s="301"/>
      <c r="BL68" s="301"/>
      <c r="BM68" s="301"/>
      <c r="BN68" s="301"/>
      <c r="BO68" s="317"/>
      <c r="BP68" s="301"/>
      <c r="BQ68" s="306"/>
      <c r="BR68" s="307"/>
      <c r="BS68" s="307"/>
      <c r="BT68" s="307"/>
      <c r="BV68" s="299" t="s">
        <v>632</v>
      </c>
      <c r="BW68" s="303" t="s">
        <v>601</v>
      </c>
      <c r="BX68" s="304" t="s">
        <v>602</v>
      </c>
      <c r="BY68" s="306">
        <v>0.33333333333333331</v>
      </c>
      <c r="BZ68" s="306">
        <v>0.5</v>
      </c>
      <c r="CA68" s="306">
        <v>0.33333333333333331</v>
      </c>
      <c r="CB68" s="306">
        <v>0.5</v>
      </c>
      <c r="CC68" s="306"/>
      <c r="CD68" s="306"/>
      <c r="CE68" s="306"/>
      <c r="CF68" s="313"/>
      <c r="CG68" s="306">
        <v>0.33333333333333331</v>
      </c>
      <c r="CH68" s="306">
        <v>0.5</v>
      </c>
      <c r="CI68" s="307">
        <v>0.5</v>
      </c>
      <c r="CJ68" s="307">
        <v>0.5</v>
      </c>
      <c r="CK68" s="307">
        <v>0.5</v>
      </c>
      <c r="CM68" s="299" t="s">
        <v>632</v>
      </c>
      <c r="CN68" s="303" t="s">
        <v>601</v>
      </c>
      <c r="CO68" s="304" t="s">
        <v>602</v>
      </c>
      <c r="CP68" s="306">
        <v>0.33333333333333331</v>
      </c>
      <c r="CQ68" s="306">
        <v>0.5</v>
      </c>
      <c r="CR68" s="306">
        <v>0.33333333333333331</v>
      </c>
      <c r="CS68" s="306">
        <v>0.5</v>
      </c>
      <c r="CT68" s="306"/>
      <c r="CU68" s="306"/>
      <c r="CV68" s="306"/>
      <c r="CW68" s="313"/>
      <c r="CX68" s="306">
        <v>0.33333333333333331</v>
      </c>
      <c r="CY68" s="306">
        <v>0.5</v>
      </c>
      <c r="CZ68" s="307">
        <v>0.5</v>
      </c>
      <c r="DA68" s="307">
        <v>0.5</v>
      </c>
      <c r="DB68" s="307">
        <v>0.5</v>
      </c>
      <c r="DC68" s="422"/>
    </row>
    <row r="69" spans="1:108" x14ac:dyDescent="0.15">
      <c r="B69" s="163"/>
      <c r="C69" s="140"/>
      <c r="D69" s="141">
        <v>2</v>
      </c>
      <c r="E69" s="138" t="s">
        <v>411</v>
      </c>
      <c r="F69" s="157"/>
      <c r="H69" s="474">
        <f t="shared" ref="H69:H70" si="136">IF(SUMPRODUCT($Y$7:$AH$7,K69:T69)=0,0,SUMPRODUCT($Y$7:$AH$7,Y69:AH69)/SUMPRODUCT($Y$7:$AH$7,K69:T69))</f>
        <v>4</v>
      </c>
      <c r="I69" s="474">
        <f t="shared" ref="I69:I70" si="137">IF(SUMPRODUCT($AI$7:$AK$7,U69:W69)=0,0,SUMPRODUCT($AI$7:$AK$7,AI69:AK69)/SUMPRODUCT($AI$7:$AK$7,U69:W69))</f>
        <v>0</v>
      </c>
      <c r="K69" s="1">
        <f t="shared" si="21"/>
        <v>1</v>
      </c>
      <c r="L69" s="1">
        <f t="shared" si="30"/>
        <v>0</v>
      </c>
      <c r="M69" s="1">
        <f t="shared" si="31"/>
        <v>0</v>
      </c>
      <c r="N69" s="1">
        <f t="shared" si="32"/>
        <v>0</v>
      </c>
      <c r="O69" s="1">
        <f t="shared" si="33"/>
        <v>0</v>
      </c>
      <c r="P69" s="1">
        <f t="shared" si="34"/>
        <v>0</v>
      </c>
      <c r="Q69" s="1">
        <f t="shared" si="35"/>
        <v>0</v>
      </c>
      <c r="R69" s="1">
        <f t="shared" si="36"/>
        <v>0</v>
      </c>
      <c r="S69" s="1">
        <f t="shared" si="37"/>
        <v>0</v>
      </c>
      <c r="T69" s="1">
        <f t="shared" si="38"/>
        <v>0</v>
      </c>
      <c r="U69" s="1">
        <f t="shared" si="39"/>
        <v>0</v>
      </c>
      <c r="V69" s="1">
        <f t="shared" si="40"/>
        <v>0</v>
      </c>
      <c r="W69" s="1">
        <f t="shared" si="41"/>
        <v>0</v>
      </c>
      <c r="Y69" s="510">
        <v>4</v>
      </c>
      <c r="Z69" s="510"/>
      <c r="AA69" s="510"/>
      <c r="AB69" s="510"/>
      <c r="AC69" s="510"/>
      <c r="AD69" s="510"/>
      <c r="AE69" s="510"/>
      <c r="AF69" s="510"/>
      <c r="AG69" s="510"/>
      <c r="AH69" s="510"/>
      <c r="AI69" s="510"/>
      <c r="AJ69" s="510"/>
      <c r="AK69" s="510"/>
      <c r="AN69" s="299" t="str">
        <f t="shared" si="4"/>
        <v>1.2.2</v>
      </c>
      <c r="AO69" s="299" t="str">
        <f t="shared" si="5"/>
        <v xml:space="preserve"> Q2 1.2</v>
      </c>
      <c r="AP69" s="300" t="str">
        <f t="shared" si="77"/>
        <v>リフレッシュスペース</v>
      </c>
      <c r="AQ69" s="301">
        <f t="shared" si="78"/>
        <v>0.33333333333333331</v>
      </c>
      <c r="AR69" s="301">
        <f t="shared" si="79"/>
        <v>0</v>
      </c>
      <c r="AS69" s="301">
        <f t="shared" si="80"/>
        <v>0.5</v>
      </c>
      <c r="AT69" s="301">
        <f t="shared" si="81"/>
        <v>0</v>
      </c>
      <c r="AU69" s="301">
        <f t="shared" si="82"/>
        <v>0</v>
      </c>
      <c r="AV69" s="301">
        <f t="shared" si="83"/>
        <v>0</v>
      </c>
      <c r="AW69" s="301">
        <f t="shared" si="84"/>
        <v>0</v>
      </c>
      <c r="AX69" s="317">
        <f t="shared" si="85"/>
        <v>0</v>
      </c>
      <c r="AY69" s="301">
        <f t="shared" si="86"/>
        <v>0</v>
      </c>
      <c r="AZ69" s="301">
        <f t="shared" si="87"/>
        <v>0</v>
      </c>
      <c r="BA69" s="302">
        <f t="shared" si="88"/>
        <v>0</v>
      </c>
      <c r="BB69" s="302">
        <f t="shared" si="89"/>
        <v>0</v>
      </c>
      <c r="BC69" s="302">
        <f t="shared" si="90"/>
        <v>0</v>
      </c>
      <c r="BE69" s="299" t="s">
        <v>633</v>
      </c>
      <c r="BF69" s="303" t="s">
        <v>601</v>
      </c>
      <c r="BG69" s="304" t="s">
        <v>603</v>
      </c>
      <c r="BH69" s="339">
        <v>0.33333333333333331</v>
      </c>
      <c r="BI69" s="301"/>
      <c r="BJ69" s="301">
        <v>0.5</v>
      </c>
      <c r="BK69" s="301"/>
      <c r="BL69" s="301"/>
      <c r="BM69" s="301"/>
      <c r="BN69" s="301"/>
      <c r="BO69" s="317"/>
      <c r="BP69" s="301"/>
      <c r="BQ69" s="306"/>
      <c r="BR69" s="307"/>
      <c r="BS69" s="307"/>
      <c r="BT69" s="307"/>
      <c r="BV69" s="299" t="s">
        <v>633</v>
      </c>
      <c r="BW69" s="303" t="s">
        <v>601</v>
      </c>
      <c r="BX69" s="304" t="s">
        <v>603</v>
      </c>
      <c r="BY69" s="306">
        <v>0.33333333333333331</v>
      </c>
      <c r="BZ69" s="306">
        <v>0</v>
      </c>
      <c r="CA69" s="306">
        <v>0.33333333333333331</v>
      </c>
      <c r="CB69" s="306"/>
      <c r="CC69" s="306"/>
      <c r="CD69" s="306"/>
      <c r="CE69" s="306"/>
      <c r="CF69" s="313"/>
      <c r="CG69" s="306">
        <v>0.33333333333333331</v>
      </c>
      <c r="CH69" s="306">
        <v>0</v>
      </c>
      <c r="CI69" s="307"/>
      <c r="CJ69" s="307"/>
      <c r="CK69" s="307"/>
      <c r="CM69" s="299" t="s">
        <v>633</v>
      </c>
      <c r="CN69" s="303" t="s">
        <v>601</v>
      </c>
      <c r="CO69" s="304" t="s">
        <v>603</v>
      </c>
      <c r="CP69" s="306">
        <v>0.33333333333333331</v>
      </c>
      <c r="CQ69" s="306"/>
      <c r="CR69" s="306">
        <v>0.33333333333333331</v>
      </c>
      <c r="CS69" s="306"/>
      <c r="CT69" s="306"/>
      <c r="CU69" s="306"/>
      <c r="CV69" s="306"/>
      <c r="CW69" s="313"/>
      <c r="CX69" s="306">
        <v>0.33333333333333331</v>
      </c>
      <c r="CY69" s="306"/>
      <c r="CZ69" s="307"/>
      <c r="DA69" s="307"/>
      <c r="DB69" s="307"/>
      <c r="DC69" s="422"/>
    </row>
    <row r="70" spans="1:108" ht="14.25" thickBot="1" x14ac:dyDescent="0.2">
      <c r="B70" s="163"/>
      <c r="C70" s="144"/>
      <c r="D70" s="141">
        <v>3</v>
      </c>
      <c r="E70" s="138" t="s">
        <v>0</v>
      </c>
      <c r="F70" s="157"/>
      <c r="H70" s="470">
        <f t="shared" si="136"/>
        <v>4</v>
      </c>
      <c r="I70" s="470">
        <f t="shared" si="137"/>
        <v>0</v>
      </c>
      <c r="K70" s="1">
        <f t="shared" si="21"/>
        <v>1</v>
      </c>
      <c r="L70" s="1">
        <f t="shared" si="30"/>
        <v>0</v>
      </c>
      <c r="M70" s="1">
        <f t="shared" si="31"/>
        <v>0</v>
      </c>
      <c r="N70" s="1">
        <f t="shared" si="32"/>
        <v>0</v>
      </c>
      <c r="O70" s="1">
        <f t="shared" si="33"/>
        <v>0</v>
      </c>
      <c r="P70" s="1">
        <f t="shared" si="34"/>
        <v>0</v>
      </c>
      <c r="Q70" s="1">
        <f t="shared" si="35"/>
        <v>0</v>
      </c>
      <c r="R70" s="1">
        <f t="shared" si="36"/>
        <v>0</v>
      </c>
      <c r="S70" s="1">
        <f t="shared" si="37"/>
        <v>0</v>
      </c>
      <c r="T70" s="1">
        <f t="shared" si="38"/>
        <v>0</v>
      </c>
      <c r="U70" s="1">
        <f t="shared" si="39"/>
        <v>0</v>
      </c>
      <c r="V70" s="1">
        <f t="shared" si="40"/>
        <v>0</v>
      </c>
      <c r="W70" s="1">
        <f t="shared" si="41"/>
        <v>0</v>
      </c>
      <c r="Y70" s="507">
        <v>4</v>
      </c>
      <c r="Z70" s="507"/>
      <c r="AA70" s="507"/>
      <c r="AB70" s="507"/>
      <c r="AC70" s="507"/>
      <c r="AD70" s="507"/>
      <c r="AE70" s="507"/>
      <c r="AF70" s="507"/>
      <c r="AG70" s="507"/>
      <c r="AH70" s="507"/>
      <c r="AI70" s="507"/>
      <c r="AJ70" s="507"/>
      <c r="AK70" s="507"/>
      <c r="AN70" s="299" t="str">
        <f t="shared" si="4"/>
        <v>1.2.3</v>
      </c>
      <c r="AO70" s="299" t="str">
        <f t="shared" si="5"/>
        <v xml:space="preserve"> Q2 1.2</v>
      </c>
      <c r="AP70" s="300" t="str">
        <f t="shared" si="77"/>
        <v>内装計画</v>
      </c>
      <c r="AQ70" s="301">
        <f t="shared" si="78"/>
        <v>0.33333333333333331</v>
      </c>
      <c r="AR70" s="301">
        <f t="shared" si="79"/>
        <v>1</v>
      </c>
      <c r="AS70" s="301">
        <f t="shared" si="80"/>
        <v>0.5</v>
      </c>
      <c r="AT70" s="301">
        <f t="shared" si="81"/>
        <v>1</v>
      </c>
      <c r="AU70" s="301">
        <f t="shared" si="82"/>
        <v>1</v>
      </c>
      <c r="AV70" s="301">
        <f t="shared" si="83"/>
        <v>1</v>
      </c>
      <c r="AW70" s="301">
        <f t="shared" si="84"/>
        <v>1</v>
      </c>
      <c r="AX70" s="317">
        <f t="shared" si="85"/>
        <v>1</v>
      </c>
      <c r="AY70" s="301">
        <f t="shared" si="86"/>
        <v>1</v>
      </c>
      <c r="AZ70" s="301">
        <f t="shared" si="87"/>
        <v>1</v>
      </c>
      <c r="BA70" s="302">
        <f t="shared" si="88"/>
        <v>1</v>
      </c>
      <c r="BB70" s="302">
        <f t="shared" si="89"/>
        <v>1</v>
      </c>
      <c r="BC70" s="302">
        <f t="shared" si="90"/>
        <v>1</v>
      </c>
      <c r="BE70" s="299" t="s">
        <v>634</v>
      </c>
      <c r="BF70" s="303" t="s">
        <v>601</v>
      </c>
      <c r="BG70" s="304" t="s">
        <v>604</v>
      </c>
      <c r="BH70" s="339">
        <v>0.33333333333333331</v>
      </c>
      <c r="BI70" s="301">
        <v>1</v>
      </c>
      <c r="BJ70" s="301">
        <v>0.5</v>
      </c>
      <c r="BK70" s="301">
        <v>1</v>
      </c>
      <c r="BL70" s="301">
        <v>1</v>
      </c>
      <c r="BM70" s="301">
        <v>1</v>
      </c>
      <c r="BN70" s="301">
        <v>1</v>
      </c>
      <c r="BO70" s="317">
        <v>1</v>
      </c>
      <c r="BP70" s="301">
        <v>1</v>
      </c>
      <c r="BQ70" s="306">
        <v>1</v>
      </c>
      <c r="BR70" s="307">
        <v>1</v>
      </c>
      <c r="BS70" s="307">
        <v>1</v>
      </c>
      <c r="BT70" s="307">
        <v>1</v>
      </c>
      <c r="BV70" s="299" t="s">
        <v>634</v>
      </c>
      <c r="BW70" s="303" t="s">
        <v>601</v>
      </c>
      <c r="BX70" s="304" t="s">
        <v>604</v>
      </c>
      <c r="BY70" s="306">
        <v>0.33333333333333331</v>
      </c>
      <c r="BZ70" s="306">
        <v>0.5</v>
      </c>
      <c r="CA70" s="306">
        <v>0.33333333333333331</v>
      </c>
      <c r="CB70" s="306">
        <v>0.5</v>
      </c>
      <c r="CC70" s="306">
        <v>1</v>
      </c>
      <c r="CD70" s="306">
        <v>1</v>
      </c>
      <c r="CE70" s="306">
        <v>1</v>
      </c>
      <c r="CF70" s="313">
        <v>1</v>
      </c>
      <c r="CG70" s="306">
        <v>0.33333333333333331</v>
      </c>
      <c r="CH70" s="306">
        <v>0.5</v>
      </c>
      <c r="CI70" s="307">
        <v>0.5</v>
      </c>
      <c r="CJ70" s="307">
        <v>0.5</v>
      </c>
      <c r="CK70" s="307">
        <v>0.5</v>
      </c>
      <c r="CM70" s="299" t="s">
        <v>634</v>
      </c>
      <c r="CN70" s="303" t="s">
        <v>601</v>
      </c>
      <c r="CO70" s="304" t="s">
        <v>604</v>
      </c>
      <c r="CP70" s="306">
        <v>0.33333333333333331</v>
      </c>
      <c r="CQ70" s="306">
        <v>0.5</v>
      </c>
      <c r="CR70" s="306">
        <v>0.33333333333333331</v>
      </c>
      <c r="CS70" s="306">
        <v>0.5</v>
      </c>
      <c r="CT70" s="306">
        <v>1</v>
      </c>
      <c r="CU70" s="306">
        <v>1</v>
      </c>
      <c r="CV70" s="306">
        <v>1</v>
      </c>
      <c r="CW70" s="313">
        <v>1</v>
      </c>
      <c r="CX70" s="306">
        <v>0.33333333333333331</v>
      </c>
      <c r="CY70" s="306">
        <v>0.5</v>
      </c>
      <c r="CZ70" s="307">
        <v>0.5</v>
      </c>
      <c r="DA70" s="307">
        <v>0.5</v>
      </c>
      <c r="DB70" s="307">
        <v>0.5</v>
      </c>
      <c r="DC70" s="422"/>
    </row>
    <row r="71" spans="1:108" s="346" customFormat="1" ht="14.25" thickBot="1" x14ac:dyDescent="0.2">
      <c r="A71"/>
      <c r="B71" s="181"/>
      <c r="C71" s="146">
        <v>1.3</v>
      </c>
      <c r="D71" s="137" t="s">
        <v>1</v>
      </c>
      <c r="E71" s="154"/>
      <c r="F71" s="155"/>
      <c r="G71"/>
      <c r="H71" s="480"/>
      <c r="I71" s="481"/>
      <c r="J71" s="440"/>
      <c r="K71" s="1">
        <f t="shared" si="21"/>
        <v>0</v>
      </c>
      <c r="L71" s="1">
        <f t="shared" si="30"/>
        <v>0</v>
      </c>
      <c r="M71" s="1">
        <f t="shared" si="31"/>
        <v>0</v>
      </c>
      <c r="N71" s="1">
        <f t="shared" si="32"/>
        <v>0</v>
      </c>
      <c r="O71" s="1">
        <f t="shared" si="33"/>
        <v>0</v>
      </c>
      <c r="P71" s="1">
        <f t="shared" si="34"/>
        <v>0</v>
      </c>
      <c r="Q71" s="1">
        <f t="shared" si="35"/>
        <v>0</v>
      </c>
      <c r="R71" s="1">
        <f t="shared" si="36"/>
        <v>0</v>
      </c>
      <c r="S71" s="1">
        <f t="shared" si="37"/>
        <v>0</v>
      </c>
      <c r="T71" s="1">
        <f t="shared" si="38"/>
        <v>0</v>
      </c>
      <c r="U71" s="1">
        <f t="shared" si="39"/>
        <v>0</v>
      </c>
      <c r="V71" s="1">
        <f t="shared" si="40"/>
        <v>0</v>
      </c>
      <c r="W71" s="1">
        <f t="shared" si="41"/>
        <v>0</v>
      </c>
      <c r="X71" s="440"/>
      <c r="Y71" s="517" t="s">
        <v>678</v>
      </c>
      <c r="Z71" s="517" t="s">
        <v>678</v>
      </c>
      <c r="AA71" s="517" t="s">
        <v>678</v>
      </c>
      <c r="AB71" s="517" t="s">
        <v>678</v>
      </c>
      <c r="AC71" s="517" t="s">
        <v>678</v>
      </c>
      <c r="AD71" s="517" t="s">
        <v>678</v>
      </c>
      <c r="AE71" s="517" t="s">
        <v>678</v>
      </c>
      <c r="AF71" s="517" t="s">
        <v>678</v>
      </c>
      <c r="AG71" s="517" t="s">
        <v>678</v>
      </c>
      <c r="AH71" s="517" t="s">
        <v>678</v>
      </c>
      <c r="AI71" s="517" t="s">
        <v>678</v>
      </c>
      <c r="AJ71" s="517" t="s">
        <v>678</v>
      </c>
      <c r="AK71" s="517" t="s">
        <v>678</v>
      </c>
      <c r="AL71"/>
      <c r="AM71"/>
      <c r="AN71" s="299">
        <f t="shared" si="4"/>
        <v>1.3</v>
      </c>
      <c r="AO71" s="299" t="str">
        <f t="shared" si="5"/>
        <v xml:space="preserve"> Q2 1</v>
      </c>
      <c r="AP71" s="300" t="str">
        <f t="shared" si="77"/>
        <v>維持管理</v>
      </c>
      <c r="AQ71" s="301">
        <f t="shared" si="78"/>
        <v>0.3</v>
      </c>
      <c r="AR71" s="301">
        <f t="shared" si="79"/>
        <v>0.3</v>
      </c>
      <c r="AS71" s="301">
        <f t="shared" si="80"/>
        <v>0.3</v>
      </c>
      <c r="AT71" s="301">
        <f t="shared" si="81"/>
        <v>0.3</v>
      </c>
      <c r="AU71" s="301">
        <f t="shared" si="82"/>
        <v>0.3</v>
      </c>
      <c r="AV71" s="301">
        <f t="shared" si="83"/>
        <v>0.3</v>
      </c>
      <c r="AW71" s="301">
        <f t="shared" si="84"/>
        <v>0.3</v>
      </c>
      <c r="AX71" s="317">
        <f t="shared" si="85"/>
        <v>0.3</v>
      </c>
      <c r="AY71" s="301">
        <f t="shared" si="86"/>
        <v>0.3</v>
      </c>
      <c r="AZ71" s="301">
        <f t="shared" si="87"/>
        <v>0.3</v>
      </c>
      <c r="BA71" s="302">
        <f t="shared" si="88"/>
        <v>0</v>
      </c>
      <c r="BB71" s="302">
        <f t="shared" si="89"/>
        <v>0</v>
      </c>
      <c r="BC71" s="302">
        <f t="shared" si="90"/>
        <v>0</v>
      </c>
      <c r="BD71"/>
      <c r="BE71" s="299">
        <v>1.3</v>
      </c>
      <c r="BF71" s="303" t="s">
        <v>596</v>
      </c>
      <c r="BG71" s="304" t="s">
        <v>1</v>
      </c>
      <c r="BH71" s="339">
        <v>0.3</v>
      </c>
      <c r="BI71" s="339">
        <v>0.3</v>
      </c>
      <c r="BJ71" s="339">
        <v>0.3</v>
      </c>
      <c r="BK71" s="305">
        <v>0.3</v>
      </c>
      <c r="BL71" s="305">
        <v>0.3</v>
      </c>
      <c r="BM71" s="339">
        <v>0.3</v>
      </c>
      <c r="BN71" s="305">
        <v>0.3</v>
      </c>
      <c r="BO71" s="339">
        <v>0.3</v>
      </c>
      <c r="BP71" s="305">
        <v>0.3</v>
      </c>
      <c r="BQ71" s="306">
        <v>0.3</v>
      </c>
      <c r="BR71" s="307">
        <v>0</v>
      </c>
      <c r="BS71" s="307">
        <v>0</v>
      </c>
      <c r="BT71" s="307">
        <v>0</v>
      </c>
      <c r="BU71"/>
      <c r="BV71" s="299">
        <v>1.3</v>
      </c>
      <c r="BW71" s="303" t="s">
        <v>596</v>
      </c>
      <c r="BX71" s="304" t="s">
        <v>1</v>
      </c>
      <c r="BY71" s="306">
        <v>0.3</v>
      </c>
      <c r="BZ71" s="306">
        <v>0.3</v>
      </c>
      <c r="CA71" s="306">
        <v>0.3</v>
      </c>
      <c r="CB71" s="306">
        <v>0.3</v>
      </c>
      <c r="CC71" s="306">
        <v>0.3</v>
      </c>
      <c r="CD71" s="306">
        <v>0.3</v>
      </c>
      <c r="CE71" s="306">
        <v>0.3</v>
      </c>
      <c r="CF71" s="313">
        <v>0.3</v>
      </c>
      <c r="CG71" s="306">
        <v>0.3</v>
      </c>
      <c r="CH71" s="306">
        <v>0.3</v>
      </c>
      <c r="CI71" s="307"/>
      <c r="CJ71" s="307"/>
      <c r="CK71" s="307"/>
      <c r="CL71"/>
      <c r="CM71" s="299">
        <v>1.3</v>
      </c>
      <c r="CN71" s="303" t="s">
        <v>596</v>
      </c>
      <c r="CO71" s="304" t="s">
        <v>1</v>
      </c>
      <c r="CP71" s="306">
        <v>0.3</v>
      </c>
      <c r="CQ71" s="306">
        <v>0.3</v>
      </c>
      <c r="CR71" s="306">
        <v>0.3</v>
      </c>
      <c r="CS71" s="306">
        <v>0.3</v>
      </c>
      <c r="CT71" s="306">
        <v>0.3</v>
      </c>
      <c r="CU71" s="306">
        <v>0.3</v>
      </c>
      <c r="CV71" s="306">
        <v>0.3</v>
      </c>
      <c r="CW71" s="313">
        <v>0.3</v>
      </c>
      <c r="CX71" s="306">
        <v>0.3</v>
      </c>
      <c r="CY71" s="306">
        <v>0.3</v>
      </c>
      <c r="CZ71" s="307"/>
      <c r="DA71" s="307"/>
      <c r="DB71" s="307"/>
      <c r="DC71" s="422"/>
      <c r="DD71"/>
    </row>
    <row r="72" spans="1:108" s="346" customFormat="1" x14ac:dyDescent="0.15">
      <c r="A72"/>
      <c r="B72" s="181"/>
      <c r="C72" s="140"/>
      <c r="D72" s="141">
        <v>1</v>
      </c>
      <c r="E72" s="138" t="s">
        <v>2</v>
      </c>
      <c r="F72" s="157"/>
      <c r="G72"/>
      <c r="H72" s="473">
        <f>IF(SUMPRODUCT($Y$7:$AH$7,K72:T72)=0,0,SUMPRODUCT($Y$7:$AH$7,Y72:AH72)/SUMPRODUCT($Y$7:$AH$7,K72:T72))</f>
        <v>4</v>
      </c>
      <c r="I72" s="473">
        <f>IF(SUMPRODUCT($AI$7:$AK$7,U72:W72)=0,0,SUMPRODUCT($AI$7:$AK$7,AI72:AK72)/SUMPRODUCT($AI$7:$AK$7,U72:W72))</f>
        <v>0</v>
      </c>
      <c r="J72" s="440"/>
      <c r="K72" s="1">
        <f t="shared" si="21"/>
        <v>1</v>
      </c>
      <c r="L72" s="1">
        <f t="shared" si="30"/>
        <v>0</v>
      </c>
      <c r="M72" s="1">
        <f t="shared" si="31"/>
        <v>0</v>
      </c>
      <c r="N72" s="1">
        <f t="shared" si="32"/>
        <v>0</v>
      </c>
      <c r="O72" s="1">
        <f t="shared" si="33"/>
        <v>0</v>
      </c>
      <c r="P72" s="1">
        <f t="shared" si="34"/>
        <v>0</v>
      </c>
      <c r="Q72" s="1">
        <f t="shared" si="35"/>
        <v>0</v>
      </c>
      <c r="R72" s="1">
        <f t="shared" si="36"/>
        <v>0</v>
      </c>
      <c r="S72" s="1">
        <f t="shared" si="37"/>
        <v>0</v>
      </c>
      <c r="T72" s="1">
        <f t="shared" si="38"/>
        <v>0</v>
      </c>
      <c r="U72" s="1">
        <f t="shared" si="39"/>
        <v>0</v>
      </c>
      <c r="V72" s="1">
        <f t="shared" si="40"/>
        <v>0</v>
      </c>
      <c r="W72" s="1">
        <f t="shared" si="41"/>
        <v>0</v>
      </c>
      <c r="X72" s="440"/>
      <c r="Y72" s="509">
        <v>4</v>
      </c>
      <c r="Z72" s="509"/>
      <c r="AA72" s="509"/>
      <c r="AB72" s="509"/>
      <c r="AC72" s="509"/>
      <c r="AD72" s="509"/>
      <c r="AE72" s="509"/>
      <c r="AF72" s="509"/>
      <c r="AG72" s="509"/>
      <c r="AH72" s="509"/>
      <c r="AI72" s="509"/>
      <c r="AJ72" s="509"/>
      <c r="AK72" s="509"/>
      <c r="AL72"/>
      <c r="AM72"/>
      <c r="AN72" s="299" t="str">
        <f t="shared" si="4"/>
        <v>1.3.1</v>
      </c>
      <c r="AO72" s="299" t="str">
        <f t="shared" si="5"/>
        <v xml:space="preserve"> Q2 1.3</v>
      </c>
      <c r="AP72" s="300" t="str">
        <f t="shared" si="77"/>
        <v>総合的な取組み</v>
      </c>
      <c r="AQ72" s="301">
        <f t="shared" si="78"/>
        <v>0.5</v>
      </c>
      <c r="AR72" s="301">
        <f t="shared" si="79"/>
        <v>0.5</v>
      </c>
      <c r="AS72" s="301">
        <f t="shared" si="80"/>
        <v>0.5</v>
      </c>
      <c r="AT72" s="301">
        <f t="shared" si="81"/>
        <v>0.5</v>
      </c>
      <c r="AU72" s="301">
        <f t="shared" si="82"/>
        <v>0.5</v>
      </c>
      <c r="AV72" s="301">
        <f t="shared" si="83"/>
        <v>0.5</v>
      </c>
      <c r="AW72" s="301">
        <f t="shared" si="84"/>
        <v>0.5</v>
      </c>
      <c r="AX72" s="317">
        <f t="shared" si="85"/>
        <v>0.5</v>
      </c>
      <c r="AY72" s="301">
        <f t="shared" si="86"/>
        <v>0.5</v>
      </c>
      <c r="AZ72" s="301">
        <f t="shared" si="87"/>
        <v>0.5</v>
      </c>
      <c r="BA72" s="302">
        <f t="shared" si="88"/>
        <v>0</v>
      </c>
      <c r="BB72" s="302">
        <f t="shared" si="89"/>
        <v>0</v>
      </c>
      <c r="BC72" s="302">
        <f t="shared" si="90"/>
        <v>0</v>
      </c>
      <c r="BD72"/>
      <c r="BE72" s="299" t="s">
        <v>605</v>
      </c>
      <c r="BF72" s="303" t="s">
        <v>450</v>
      </c>
      <c r="BG72" s="138" t="s">
        <v>451</v>
      </c>
      <c r="BH72" s="339">
        <v>0.5</v>
      </c>
      <c r="BI72" s="339">
        <v>0.5</v>
      </c>
      <c r="BJ72" s="339">
        <v>0.5</v>
      </c>
      <c r="BK72" s="312">
        <v>0.5</v>
      </c>
      <c r="BL72" s="312">
        <v>0.5</v>
      </c>
      <c r="BM72" s="339">
        <v>0.5</v>
      </c>
      <c r="BN72" s="312">
        <v>0.5</v>
      </c>
      <c r="BO72" s="339">
        <v>0.5</v>
      </c>
      <c r="BP72" s="312">
        <v>0.5</v>
      </c>
      <c r="BQ72" s="306">
        <v>0.5</v>
      </c>
      <c r="BR72" s="307">
        <v>0</v>
      </c>
      <c r="BS72" s="307">
        <v>0</v>
      </c>
      <c r="BT72" s="307">
        <v>0</v>
      </c>
      <c r="BU72"/>
      <c r="BV72" s="299" t="s">
        <v>605</v>
      </c>
      <c r="BW72" s="303" t="s">
        <v>450</v>
      </c>
      <c r="BX72" s="304" t="s">
        <v>452</v>
      </c>
      <c r="BY72" s="306">
        <v>0.5</v>
      </c>
      <c r="BZ72" s="306">
        <v>0.5</v>
      </c>
      <c r="CA72" s="306">
        <v>0.5</v>
      </c>
      <c r="CB72" s="306">
        <v>0.5</v>
      </c>
      <c r="CC72" s="306">
        <v>0.5</v>
      </c>
      <c r="CD72" s="306">
        <v>0.5</v>
      </c>
      <c r="CE72" s="306">
        <v>0.5</v>
      </c>
      <c r="CF72" s="313">
        <v>0.5</v>
      </c>
      <c r="CG72" s="306">
        <v>0.5</v>
      </c>
      <c r="CH72" s="306">
        <v>0.5</v>
      </c>
      <c r="CI72" s="307"/>
      <c r="CJ72" s="307"/>
      <c r="CK72" s="307"/>
      <c r="CL72"/>
      <c r="CM72" s="299" t="s">
        <v>605</v>
      </c>
      <c r="CN72" s="303" t="s">
        <v>450</v>
      </c>
      <c r="CO72" s="304" t="s">
        <v>452</v>
      </c>
      <c r="CP72" s="306">
        <v>0.5</v>
      </c>
      <c r="CQ72" s="306">
        <v>0.5</v>
      </c>
      <c r="CR72" s="306">
        <v>0.5</v>
      </c>
      <c r="CS72" s="306">
        <v>0.5</v>
      </c>
      <c r="CT72" s="306">
        <v>0.5</v>
      </c>
      <c r="CU72" s="306">
        <v>0.5</v>
      </c>
      <c r="CV72" s="306">
        <v>0.5</v>
      </c>
      <c r="CW72" s="313">
        <v>0.5</v>
      </c>
      <c r="CX72" s="306">
        <v>0.5</v>
      </c>
      <c r="CY72" s="306">
        <v>0.5</v>
      </c>
      <c r="CZ72" s="307"/>
      <c r="DA72" s="307"/>
      <c r="DB72" s="307"/>
      <c r="DC72" s="422"/>
      <c r="DD72"/>
    </row>
    <row r="73" spans="1:108" s="346" customFormat="1" x14ac:dyDescent="0.15">
      <c r="A73"/>
      <c r="B73" s="163"/>
      <c r="C73" s="140"/>
      <c r="D73" s="141">
        <v>2</v>
      </c>
      <c r="E73" s="138" t="s">
        <v>3</v>
      </c>
      <c r="F73" s="157"/>
      <c r="G73"/>
      <c r="H73" s="474">
        <f t="shared" ref="H73:H74" si="138">IF(SUMPRODUCT($Y$7:$AH$7,K73:T73)=0,0,SUMPRODUCT($Y$7:$AH$7,Y73:AH73)/SUMPRODUCT($Y$7:$AH$7,K73:T73))</f>
        <v>4</v>
      </c>
      <c r="I73" s="474">
        <f t="shared" ref="I73:I74" si="139">IF(SUMPRODUCT($AI$7:$AK$7,U73:W73)=0,0,SUMPRODUCT($AI$7:$AK$7,AI73:AK73)/SUMPRODUCT($AI$7:$AK$7,U73:W73))</f>
        <v>0</v>
      </c>
      <c r="J73" s="440"/>
      <c r="K73" s="1">
        <f t="shared" si="21"/>
        <v>1</v>
      </c>
      <c r="L73" s="1">
        <f t="shared" si="30"/>
        <v>0</v>
      </c>
      <c r="M73" s="1">
        <f t="shared" si="31"/>
        <v>0</v>
      </c>
      <c r="N73" s="1">
        <f t="shared" si="32"/>
        <v>0</v>
      </c>
      <c r="O73" s="1">
        <f t="shared" si="33"/>
        <v>0</v>
      </c>
      <c r="P73" s="1">
        <f t="shared" si="34"/>
        <v>0</v>
      </c>
      <c r="Q73" s="1">
        <f t="shared" si="35"/>
        <v>0</v>
      </c>
      <c r="R73" s="1">
        <f t="shared" si="36"/>
        <v>0</v>
      </c>
      <c r="S73" s="1">
        <f t="shared" si="37"/>
        <v>0</v>
      </c>
      <c r="T73" s="1">
        <f t="shared" si="38"/>
        <v>0</v>
      </c>
      <c r="U73" s="1">
        <f t="shared" si="39"/>
        <v>0</v>
      </c>
      <c r="V73" s="1">
        <f t="shared" si="40"/>
        <v>0</v>
      </c>
      <c r="W73" s="1">
        <f t="shared" si="41"/>
        <v>0</v>
      </c>
      <c r="X73" s="440"/>
      <c r="Y73" s="510">
        <v>4</v>
      </c>
      <c r="Z73" s="510"/>
      <c r="AA73" s="510"/>
      <c r="AB73" s="510"/>
      <c r="AC73" s="510"/>
      <c r="AD73" s="510"/>
      <c r="AE73" s="510"/>
      <c r="AF73" s="510"/>
      <c r="AG73" s="510"/>
      <c r="AH73" s="510"/>
      <c r="AI73" s="510"/>
      <c r="AJ73" s="510"/>
      <c r="AK73" s="510"/>
      <c r="AL73"/>
      <c r="AM73"/>
      <c r="AN73" s="299" t="str">
        <f t="shared" ref="AN73:AN136" si="140">IF($AN$3=1,BV73,IF($AN$3=2,CM73,BE73))</f>
        <v>1.3.2</v>
      </c>
      <c r="AO73" s="299" t="str">
        <f t="shared" ref="AO73:AO136" si="141">IF($AN$3=1,BW73,IF($AN$3=2,CN73,BF73))</f>
        <v xml:space="preserve"> Q2 1.3</v>
      </c>
      <c r="AP73" s="300" t="str">
        <f t="shared" ref="AP73:AP104" si="142">IF($AN$3=1,BX73,IF($AN$3=2,CO73,BG73))</f>
        <v>清掃管理業務</v>
      </c>
      <c r="AQ73" s="301">
        <f t="shared" ref="AQ73:AQ104" si="143">IF($AN$3=1,BY73,IF($AN$3=2,CP73,BH73))</f>
        <v>0.3</v>
      </c>
      <c r="AR73" s="301">
        <f t="shared" ref="AR73:AR104" si="144">IF($AN$3=1,BZ73,IF($AN$3=2,CQ73,BI73))</f>
        <v>0.3</v>
      </c>
      <c r="AS73" s="301">
        <f t="shared" ref="AS73:AS104" si="145">IF($AN$3=1,CA73,IF($AN$3=2,CR73,BJ73))</f>
        <v>0.3</v>
      </c>
      <c r="AT73" s="301">
        <f t="shared" ref="AT73:AT104" si="146">IF($AN$3=1,CB73,IF($AN$3=2,CS73,BK73))</f>
        <v>0.3</v>
      </c>
      <c r="AU73" s="301">
        <f t="shared" ref="AU73:AU104" si="147">IF($AN$3=1,CC73,IF($AN$3=2,CT73,BL73))</f>
        <v>0.3</v>
      </c>
      <c r="AV73" s="301">
        <f t="shared" ref="AV73:AV104" si="148">IF($AN$3=1,CD73,IF($AN$3=2,CU73,BM73))</f>
        <v>0.3</v>
      </c>
      <c r="AW73" s="301">
        <f t="shared" ref="AW73:AW104" si="149">IF($AN$3=1,CE73,IF($AN$3=2,CV73,BN73))</f>
        <v>0.3</v>
      </c>
      <c r="AX73" s="317">
        <f t="shared" ref="AX73:AX104" si="150">IF($AN$3=1,CF73,IF($AN$3=2,CW73,BO73))</f>
        <v>0.3</v>
      </c>
      <c r="AY73" s="301">
        <f t="shared" ref="AY73:AY104" si="151">IF($AN$3=1,CG73,IF($AN$3=2,CX73,BP73))</f>
        <v>0.3</v>
      </c>
      <c r="AZ73" s="301">
        <f t="shared" ref="AZ73:AZ104" si="152">IF($AN$3=1,CH73,IF($AN$3=2,CY73,BQ73))</f>
        <v>0.3</v>
      </c>
      <c r="BA73" s="302">
        <f t="shared" ref="BA73:BA104" si="153">IF($AN$3=1,CI73,IF($AN$3=2,CZ73,BR73))</f>
        <v>0</v>
      </c>
      <c r="BB73" s="302">
        <f t="shared" ref="BB73:BB104" si="154">IF($AN$3=1,CJ73,IF($AN$3=2,DA73,BS73))</f>
        <v>0</v>
      </c>
      <c r="BC73" s="302">
        <f t="shared" ref="BC73:BC104" si="155">IF($AN$3=1,CK73,IF($AN$3=2,DB73,BT73))</f>
        <v>0</v>
      </c>
      <c r="BD73"/>
      <c r="BE73" s="299" t="s">
        <v>453</v>
      </c>
      <c r="BF73" s="303" t="s">
        <v>450</v>
      </c>
      <c r="BG73" s="138" t="s">
        <v>454</v>
      </c>
      <c r="BH73" s="339">
        <v>0.3</v>
      </c>
      <c r="BI73" s="339">
        <v>0.3</v>
      </c>
      <c r="BJ73" s="339">
        <v>0.3</v>
      </c>
      <c r="BK73" s="312">
        <v>0.3</v>
      </c>
      <c r="BL73" s="312">
        <v>0.3</v>
      </c>
      <c r="BM73" s="339">
        <v>0.3</v>
      </c>
      <c r="BN73" s="312">
        <v>0.3</v>
      </c>
      <c r="BO73" s="339">
        <v>0.3</v>
      </c>
      <c r="BP73" s="312">
        <v>0.3</v>
      </c>
      <c r="BQ73" s="306">
        <v>0.3</v>
      </c>
      <c r="BR73" s="307">
        <v>0</v>
      </c>
      <c r="BS73" s="307">
        <v>0</v>
      </c>
      <c r="BT73" s="307">
        <v>0</v>
      </c>
      <c r="BU73"/>
      <c r="BV73" s="299" t="s">
        <v>453</v>
      </c>
      <c r="BW73" s="303" t="s">
        <v>450</v>
      </c>
      <c r="BX73" s="304" t="s">
        <v>455</v>
      </c>
      <c r="BY73" s="306">
        <v>0.5</v>
      </c>
      <c r="BZ73" s="306">
        <v>0.5</v>
      </c>
      <c r="CA73" s="306">
        <v>0.5</v>
      </c>
      <c r="CB73" s="306">
        <v>0.5</v>
      </c>
      <c r="CC73" s="306">
        <v>0.5</v>
      </c>
      <c r="CD73" s="306">
        <v>0.5</v>
      </c>
      <c r="CE73" s="306">
        <v>0.5</v>
      </c>
      <c r="CF73" s="313">
        <v>0.5</v>
      </c>
      <c r="CG73" s="306">
        <v>0.5</v>
      </c>
      <c r="CH73" s="306">
        <v>0.5</v>
      </c>
      <c r="CI73" s="307"/>
      <c r="CJ73" s="307"/>
      <c r="CK73" s="307"/>
      <c r="CL73"/>
      <c r="CM73" s="299" t="s">
        <v>453</v>
      </c>
      <c r="CN73" s="303" t="s">
        <v>450</v>
      </c>
      <c r="CO73" s="304" t="s">
        <v>455</v>
      </c>
      <c r="CP73" s="306">
        <v>0.5</v>
      </c>
      <c r="CQ73" s="306">
        <v>0.5</v>
      </c>
      <c r="CR73" s="306">
        <v>0.5</v>
      </c>
      <c r="CS73" s="306">
        <v>0.5</v>
      </c>
      <c r="CT73" s="306">
        <v>0.5</v>
      </c>
      <c r="CU73" s="306">
        <v>0.5</v>
      </c>
      <c r="CV73" s="306">
        <v>0.5</v>
      </c>
      <c r="CW73" s="313">
        <v>0.5</v>
      </c>
      <c r="CX73" s="306">
        <v>0.5</v>
      </c>
      <c r="CY73" s="306">
        <v>0.5</v>
      </c>
      <c r="CZ73" s="307"/>
      <c r="DA73" s="307"/>
      <c r="DB73" s="307"/>
      <c r="DC73" s="422"/>
      <c r="DD73"/>
    </row>
    <row r="74" spans="1:108" s="346" customFormat="1" ht="14.25" thickBot="1" x14ac:dyDescent="0.2">
      <c r="A74"/>
      <c r="B74" s="163"/>
      <c r="C74" s="144"/>
      <c r="D74" s="141">
        <v>3</v>
      </c>
      <c r="E74" s="138" t="s">
        <v>4</v>
      </c>
      <c r="F74" s="157"/>
      <c r="G74"/>
      <c r="H74" s="470">
        <f t="shared" si="138"/>
        <v>4</v>
      </c>
      <c r="I74" s="470">
        <f t="shared" si="139"/>
        <v>0</v>
      </c>
      <c r="J74" s="440"/>
      <c r="K74" s="1">
        <f t="shared" si="21"/>
        <v>1</v>
      </c>
      <c r="L74" s="1">
        <f t="shared" si="30"/>
        <v>0</v>
      </c>
      <c r="M74" s="1">
        <f t="shared" si="31"/>
        <v>0</v>
      </c>
      <c r="N74" s="1">
        <f t="shared" si="32"/>
        <v>0</v>
      </c>
      <c r="O74" s="1">
        <f t="shared" si="33"/>
        <v>0</v>
      </c>
      <c r="P74" s="1">
        <f t="shared" si="34"/>
        <v>0</v>
      </c>
      <c r="Q74" s="1">
        <f t="shared" si="35"/>
        <v>0</v>
      </c>
      <c r="R74" s="1">
        <f t="shared" si="36"/>
        <v>0</v>
      </c>
      <c r="S74" s="1">
        <f t="shared" si="37"/>
        <v>0</v>
      </c>
      <c r="T74" s="1">
        <f t="shared" si="38"/>
        <v>0</v>
      </c>
      <c r="U74" s="1">
        <f t="shared" si="39"/>
        <v>0</v>
      </c>
      <c r="V74" s="1">
        <f t="shared" si="40"/>
        <v>0</v>
      </c>
      <c r="W74" s="1">
        <f t="shared" si="41"/>
        <v>0</v>
      </c>
      <c r="X74" s="440"/>
      <c r="Y74" s="507">
        <v>4</v>
      </c>
      <c r="Z74" s="507"/>
      <c r="AA74" s="507"/>
      <c r="AB74" s="507"/>
      <c r="AC74" s="507"/>
      <c r="AD74" s="507"/>
      <c r="AE74" s="507"/>
      <c r="AF74" s="507"/>
      <c r="AG74" s="507"/>
      <c r="AH74" s="507"/>
      <c r="AI74" s="507"/>
      <c r="AJ74" s="507"/>
      <c r="AK74" s="507"/>
      <c r="AL74"/>
      <c r="AM74"/>
      <c r="AN74" s="299" t="str">
        <f t="shared" si="140"/>
        <v>1.3.3</v>
      </c>
      <c r="AO74" s="299" t="str">
        <f t="shared" si="141"/>
        <v xml:space="preserve"> Q2 1.3</v>
      </c>
      <c r="AP74" s="300" t="str">
        <f t="shared" si="142"/>
        <v>衛生管理業務</v>
      </c>
      <c r="AQ74" s="301">
        <f t="shared" si="143"/>
        <v>0.2</v>
      </c>
      <c r="AR74" s="301">
        <f t="shared" si="144"/>
        <v>0.2</v>
      </c>
      <c r="AS74" s="301">
        <f t="shared" si="145"/>
        <v>0.2</v>
      </c>
      <c r="AT74" s="301">
        <f t="shared" si="146"/>
        <v>0.2</v>
      </c>
      <c r="AU74" s="301">
        <f t="shared" si="147"/>
        <v>0.2</v>
      </c>
      <c r="AV74" s="301">
        <f t="shared" si="148"/>
        <v>0.2</v>
      </c>
      <c r="AW74" s="301">
        <f t="shared" si="149"/>
        <v>0.2</v>
      </c>
      <c r="AX74" s="317">
        <f t="shared" si="150"/>
        <v>0.2</v>
      </c>
      <c r="AY74" s="301">
        <f t="shared" si="151"/>
        <v>0.2</v>
      </c>
      <c r="AZ74" s="301">
        <f t="shared" si="152"/>
        <v>0.2</v>
      </c>
      <c r="BA74" s="302">
        <f t="shared" si="153"/>
        <v>0</v>
      </c>
      <c r="BB74" s="302">
        <f t="shared" si="154"/>
        <v>0</v>
      </c>
      <c r="BC74" s="302">
        <f t="shared" si="155"/>
        <v>0</v>
      </c>
      <c r="BD74"/>
      <c r="BE74" s="299" t="s">
        <v>456</v>
      </c>
      <c r="BF74" s="303" t="s">
        <v>635</v>
      </c>
      <c r="BG74" s="138" t="s">
        <v>4</v>
      </c>
      <c r="BH74" s="339">
        <v>0.2</v>
      </c>
      <c r="BI74" s="339">
        <v>0.2</v>
      </c>
      <c r="BJ74" s="339">
        <v>0.2</v>
      </c>
      <c r="BK74" s="312">
        <v>0.2</v>
      </c>
      <c r="BL74" s="312">
        <v>0.2</v>
      </c>
      <c r="BM74" s="339">
        <v>0.2</v>
      </c>
      <c r="BN74" s="312">
        <v>0.2</v>
      </c>
      <c r="BO74" s="339">
        <v>0.2</v>
      </c>
      <c r="BP74" s="312">
        <v>0.2</v>
      </c>
      <c r="BQ74" s="306">
        <v>0.2</v>
      </c>
      <c r="BR74" s="307">
        <v>0</v>
      </c>
      <c r="BS74" s="307">
        <v>0</v>
      </c>
      <c r="BT74" s="307">
        <v>0</v>
      </c>
      <c r="BU74"/>
      <c r="BV74" s="299">
        <v>0</v>
      </c>
      <c r="BW74" s="303" t="s">
        <v>636</v>
      </c>
      <c r="BX74" s="304"/>
      <c r="BY74" s="306"/>
      <c r="BZ74" s="306"/>
      <c r="CA74" s="306"/>
      <c r="CB74" s="306"/>
      <c r="CC74" s="306"/>
      <c r="CD74" s="306"/>
      <c r="CE74" s="306"/>
      <c r="CF74" s="347"/>
      <c r="CG74" s="306"/>
      <c r="CH74" s="306"/>
      <c r="CI74" s="307"/>
      <c r="CJ74" s="307"/>
      <c r="CK74" s="307"/>
      <c r="CL74"/>
      <c r="CM74" s="299">
        <v>0</v>
      </c>
      <c r="CN74" s="303" t="s">
        <v>636</v>
      </c>
      <c r="CO74" s="304"/>
      <c r="CP74" s="306"/>
      <c r="CQ74" s="306"/>
      <c r="CR74" s="306"/>
      <c r="CS74" s="306"/>
      <c r="CT74" s="306"/>
      <c r="CU74" s="306"/>
      <c r="CV74" s="306"/>
      <c r="CW74" s="347"/>
      <c r="CX74" s="306"/>
      <c r="CY74" s="306"/>
      <c r="CZ74" s="307"/>
      <c r="DA74" s="307"/>
      <c r="DB74" s="307"/>
      <c r="DC74" s="422"/>
      <c r="DD74"/>
    </row>
    <row r="75" spans="1:108" s="239" customFormat="1" x14ac:dyDescent="0.15">
      <c r="A75"/>
      <c r="B75" s="182">
        <v>2</v>
      </c>
      <c r="C75" s="151" t="s">
        <v>5</v>
      </c>
      <c r="D75" s="188"/>
      <c r="E75" s="188"/>
      <c r="F75" s="155"/>
      <c r="G75"/>
      <c r="H75" s="476"/>
      <c r="I75" s="477"/>
      <c r="J75" s="440"/>
      <c r="K75" s="1">
        <f t="shared" ref="K75:K138" si="156">IF(OR(Y75=0,Y75="-"),0,1)</f>
        <v>0</v>
      </c>
      <c r="L75" s="1">
        <f t="shared" si="30"/>
        <v>0</v>
      </c>
      <c r="M75" s="1">
        <f t="shared" si="31"/>
        <v>0</v>
      </c>
      <c r="N75" s="1">
        <f t="shared" si="32"/>
        <v>0</v>
      </c>
      <c r="O75" s="1">
        <f t="shared" si="33"/>
        <v>0</v>
      </c>
      <c r="P75" s="1">
        <f t="shared" si="34"/>
        <v>0</v>
      </c>
      <c r="Q75" s="1">
        <f t="shared" si="35"/>
        <v>0</v>
      </c>
      <c r="R75" s="1">
        <f t="shared" si="36"/>
        <v>0</v>
      </c>
      <c r="S75" s="1">
        <f t="shared" si="37"/>
        <v>0</v>
      </c>
      <c r="T75" s="1">
        <f t="shared" si="38"/>
        <v>0</v>
      </c>
      <c r="U75" s="1">
        <f t="shared" si="39"/>
        <v>0</v>
      </c>
      <c r="V75" s="1">
        <f t="shared" si="40"/>
        <v>0</v>
      </c>
      <c r="W75" s="1">
        <f t="shared" si="41"/>
        <v>0</v>
      </c>
      <c r="X75" s="440"/>
      <c r="Y75" s="512" t="s">
        <v>678</v>
      </c>
      <c r="Z75" s="512" t="s">
        <v>678</v>
      </c>
      <c r="AA75" s="512" t="s">
        <v>678</v>
      </c>
      <c r="AB75" s="512" t="s">
        <v>678</v>
      </c>
      <c r="AC75" s="512" t="s">
        <v>678</v>
      </c>
      <c r="AD75" s="512" t="s">
        <v>678</v>
      </c>
      <c r="AE75" s="512" t="s">
        <v>678</v>
      </c>
      <c r="AF75" s="512" t="s">
        <v>678</v>
      </c>
      <c r="AG75" s="512" t="s">
        <v>678</v>
      </c>
      <c r="AH75" s="512" t="s">
        <v>678</v>
      </c>
      <c r="AI75" s="512" t="s">
        <v>678</v>
      </c>
      <c r="AJ75" s="512" t="s">
        <v>678</v>
      </c>
      <c r="AK75" s="512" t="s">
        <v>678</v>
      </c>
      <c r="AL75"/>
      <c r="AM75"/>
      <c r="AN75" s="290">
        <f t="shared" si="140"/>
        <v>2</v>
      </c>
      <c r="AO75" s="290" t="str">
        <f t="shared" si="141"/>
        <v xml:space="preserve"> Q2</v>
      </c>
      <c r="AP75" s="291" t="str">
        <f t="shared" si="142"/>
        <v>耐用性・信頼性</v>
      </c>
      <c r="AQ75" s="292">
        <f t="shared" si="143"/>
        <v>0.3</v>
      </c>
      <c r="AR75" s="292">
        <f t="shared" si="144"/>
        <v>0.3</v>
      </c>
      <c r="AS75" s="292">
        <f t="shared" si="145"/>
        <v>0.3</v>
      </c>
      <c r="AT75" s="292">
        <f t="shared" si="146"/>
        <v>0.3</v>
      </c>
      <c r="AU75" s="292">
        <f t="shared" si="147"/>
        <v>0.3</v>
      </c>
      <c r="AV75" s="292">
        <f t="shared" si="148"/>
        <v>0.3</v>
      </c>
      <c r="AW75" s="292">
        <f t="shared" si="149"/>
        <v>0.3</v>
      </c>
      <c r="AX75" s="348">
        <f t="shared" si="150"/>
        <v>0.3</v>
      </c>
      <c r="AY75" s="292">
        <f t="shared" si="151"/>
        <v>0.3</v>
      </c>
      <c r="AZ75" s="292">
        <f t="shared" si="152"/>
        <v>0.3</v>
      </c>
      <c r="BA75" s="294">
        <f t="shared" si="153"/>
        <v>0</v>
      </c>
      <c r="BB75" s="292">
        <f t="shared" si="154"/>
        <v>0</v>
      </c>
      <c r="BC75" s="292">
        <f t="shared" si="155"/>
        <v>0</v>
      </c>
      <c r="BD75"/>
      <c r="BE75" s="290">
        <v>2</v>
      </c>
      <c r="BF75" s="295" t="s">
        <v>594</v>
      </c>
      <c r="BG75" s="315" t="s">
        <v>457</v>
      </c>
      <c r="BH75" s="292">
        <v>0.3</v>
      </c>
      <c r="BI75" s="292">
        <v>0.3</v>
      </c>
      <c r="BJ75" s="292">
        <v>0.3</v>
      </c>
      <c r="BK75" s="292">
        <v>0.3</v>
      </c>
      <c r="BL75" s="292">
        <v>0.3</v>
      </c>
      <c r="BM75" s="292">
        <v>0.3</v>
      </c>
      <c r="BN75" s="292">
        <v>0.3</v>
      </c>
      <c r="BO75" s="348">
        <v>0.3</v>
      </c>
      <c r="BP75" s="292">
        <v>0.3</v>
      </c>
      <c r="BQ75" s="296">
        <v>0.3</v>
      </c>
      <c r="BR75" s="297">
        <v>0</v>
      </c>
      <c r="BS75" s="296">
        <v>0</v>
      </c>
      <c r="BT75" s="296">
        <v>0</v>
      </c>
      <c r="BU75"/>
      <c r="BV75" s="290">
        <v>2</v>
      </c>
      <c r="BW75" s="295" t="s">
        <v>594</v>
      </c>
      <c r="BX75" s="315" t="s">
        <v>436</v>
      </c>
      <c r="BY75" s="296">
        <v>0.3</v>
      </c>
      <c r="BZ75" s="296">
        <v>0.3</v>
      </c>
      <c r="CA75" s="296">
        <v>0.3</v>
      </c>
      <c r="CB75" s="296">
        <v>0.3</v>
      </c>
      <c r="CC75" s="296">
        <v>0.3</v>
      </c>
      <c r="CD75" s="296">
        <v>0.3</v>
      </c>
      <c r="CE75" s="296">
        <v>0.3</v>
      </c>
      <c r="CF75" s="349">
        <v>0.3</v>
      </c>
      <c r="CG75" s="296">
        <v>0.3</v>
      </c>
      <c r="CH75" s="296">
        <v>0.3</v>
      </c>
      <c r="CI75" s="297"/>
      <c r="CJ75" s="296"/>
      <c r="CK75" s="296"/>
      <c r="CL75"/>
      <c r="CM75" s="290">
        <v>2</v>
      </c>
      <c r="CN75" s="295" t="s">
        <v>594</v>
      </c>
      <c r="CO75" s="315" t="s">
        <v>457</v>
      </c>
      <c r="CP75" s="296">
        <v>0.3</v>
      </c>
      <c r="CQ75" s="296">
        <v>0.3</v>
      </c>
      <c r="CR75" s="296">
        <v>0.3</v>
      </c>
      <c r="CS75" s="296">
        <v>0.3</v>
      </c>
      <c r="CT75" s="296">
        <v>0.3</v>
      </c>
      <c r="CU75" s="296">
        <v>0.3</v>
      </c>
      <c r="CV75" s="296">
        <v>0.3</v>
      </c>
      <c r="CW75" s="296">
        <v>0.3</v>
      </c>
      <c r="CX75" s="296">
        <v>0.3</v>
      </c>
      <c r="CY75" s="296">
        <v>0.3</v>
      </c>
      <c r="CZ75" s="297"/>
      <c r="DA75" s="296"/>
      <c r="DB75" s="296"/>
      <c r="DC75" s="421"/>
      <c r="DD75"/>
    </row>
    <row r="76" spans="1:108" ht="14.25" thickBot="1" x14ac:dyDescent="0.2">
      <c r="B76" s="163"/>
      <c r="C76" s="136">
        <v>2.1</v>
      </c>
      <c r="D76" s="153" t="s">
        <v>511</v>
      </c>
      <c r="E76" s="154"/>
      <c r="F76" s="155"/>
      <c r="H76" s="480"/>
      <c r="I76" s="481"/>
      <c r="K76" s="1">
        <f t="shared" si="156"/>
        <v>0</v>
      </c>
      <c r="L76" s="1">
        <f t="shared" si="30"/>
        <v>0</v>
      </c>
      <c r="M76" s="1">
        <f t="shared" si="31"/>
        <v>0</v>
      </c>
      <c r="N76" s="1">
        <f t="shared" si="32"/>
        <v>0</v>
      </c>
      <c r="O76" s="1">
        <f t="shared" si="33"/>
        <v>0</v>
      </c>
      <c r="P76" s="1">
        <f t="shared" si="34"/>
        <v>0</v>
      </c>
      <c r="Q76" s="1">
        <f t="shared" si="35"/>
        <v>0</v>
      </c>
      <c r="R76" s="1">
        <f t="shared" si="36"/>
        <v>0</v>
      </c>
      <c r="S76" s="1">
        <f t="shared" si="37"/>
        <v>0</v>
      </c>
      <c r="T76" s="1">
        <f t="shared" si="38"/>
        <v>0</v>
      </c>
      <c r="U76" s="1">
        <f t="shared" si="39"/>
        <v>0</v>
      </c>
      <c r="V76" s="1">
        <f t="shared" si="40"/>
        <v>0</v>
      </c>
      <c r="W76" s="1">
        <f t="shared" si="41"/>
        <v>0</v>
      </c>
      <c r="Y76" s="517" t="s">
        <v>678</v>
      </c>
      <c r="Z76" s="517" t="s">
        <v>678</v>
      </c>
      <c r="AA76" s="517" t="s">
        <v>678</v>
      </c>
      <c r="AB76" s="517" t="s">
        <v>678</v>
      </c>
      <c r="AC76" s="517" t="s">
        <v>678</v>
      </c>
      <c r="AD76" s="517" t="s">
        <v>678</v>
      </c>
      <c r="AE76" s="517" t="s">
        <v>678</v>
      </c>
      <c r="AF76" s="517" t="s">
        <v>678</v>
      </c>
      <c r="AG76" s="517" t="s">
        <v>678</v>
      </c>
      <c r="AH76" s="517" t="s">
        <v>678</v>
      </c>
      <c r="AI76" s="517" t="s">
        <v>678</v>
      </c>
      <c r="AJ76" s="517" t="s">
        <v>678</v>
      </c>
      <c r="AK76" s="517" t="s">
        <v>678</v>
      </c>
      <c r="AN76" s="299">
        <f t="shared" si="140"/>
        <v>2.1</v>
      </c>
      <c r="AO76" s="299" t="str">
        <f t="shared" si="141"/>
        <v xml:space="preserve"> Q2 2</v>
      </c>
      <c r="AP76" s="300" t="str">
        <f t="shared" si="142"/>
        <v>耐震･免震</v>
      </c>
      <c r="AQ76" s="301">
        <f t="shared" si="143"/>
        <v>0.25</v>
      </c>
      <c r="AR76" s="301">
        <f t="shared" si="144"/>
        <v>0.25</v>
      </c>
      <c r="AS76" s="301">
        <f t="shared" si="145"/>
        <v>0.25</v>
      </c>
      <c r="AT76" s="301">
        <f t="shared" si="146"/>
        <v>0.25</v>
      </c>
      <c r="AU76" s="301">
        <f t="shared" si="147"/>
        <v>0.25</v>
      </c>
      <c r="AV76" s="301">
        <f t="shared" si="148"/>
        <v>0.25</v>
      </c>
      <c r="AW76" s="301">
        <f t="shared" si="149"/>
        <v>0.25</v>
      </c>
      <c r="AX76" s="310">
        <f t="shared" si="150"/>
        <v>0.25</v>
      </c>
      <c r="AY76" s="301">
        <f t="shared" si="151"/>
        <v>0.25</v>
      </c>
      <c r="AZ76" s="301">
        <f t="shared" si="152"/>
        <v>0.25</v>
      </c>
      <c r="BA76" s="302">
        <f t="shared" si="153"/>
        <v>0</v>
      </c>
      <c r="BB76" s="301">
        <f t="shared" si="154"/>
        <v>0</v>
      </c>
      <c r="BC76" s="301">
        <f t="shared" si="155"/>
        <v>0</v>
      </c>
      <c r="BE76" s="299">
        <v>2.1</v>
      </c>
      <c r="BF76" s="303" t="s">
        <v>458</v>
      </c>
      <c r="BG76" s="300" t="s">
        <v>511</v>
      </c>
      <c r="BH76" s="301">
        <v>0.25</v>
      </c>
      <c r="BI76" s="301">
        <v>0.25</v>
      </c>
      <c r="BJ76" s="301">
        <v>0.25</v>
      </c>
      <c r="BK76" s="301">
        <v>0.25</v>
      </c>
      <c r="BL76" s="301">
        <v>0.25</v>
      </c>
      <c r="BM76" s="301">
        <v>0.25</v>
      </c>
      <c r="BN76" s="301">
        <v>0.25</v>
      </c>
      <c r="BO76" s="310">
        <v>0.25</v>
      </c>
      <c r="BP76" s="301">
        <v>0.25</v>
      </c>
      <c r="BQ76" s="306">
        <v>0.25</v>
      </c>
      <c r="BR76" s="307">
        <v>0</v>
      </c>
      <c r="BS76" s="306">
        <v>0</v>
      </c>
      <c r="BT76" s="306">
        <v>0</v>
      </c>
      <c r="BV76" s="299">
        <v>2.1</v>
      </c>
      <c r="BW76" s="303" t="s">
        <v>458</v>
      </c>
      <c r="BX76" s="300" t="s">
        <v>437</v>
      </c>
      <c r="BY76" s="306">
        <v>0.5</v>
      </c>
      <c r="BZ76" s="306">
        <v>0.5</v>
      </c>
      <c r="CA76" s="306">
        <v>0.5</v>
      </c>
      <c r="CB76" s="306">
        <v>0.5</v>
      </c>
      <c r="CC76" s="306">
        <v>0.5</v>
      </c>
      <c r="CD76" s="306">
        <v>0.5</v>
      </c>
      <c r="CE76" s="306">
        <v>0.5</v>
      </c>
      <c r="CF76" s="313">
        <v>0.5</v>
      </c>
      <c r="CG76" s="306">
        <v>0.5</v>
      </c>
      <c r="CH76" s="306">
        <v>0.5</v>
      </c>
      <c r="CI76" s="307"/>
      <c r="CJ76" s="306"/>
      <c r="CK76" s="306"/>
      <c r="CM76" s="299">
        <v>2.1</v>
      </c>
      <c r="CN76" s="303" t="s">
        <v>458</v>
      </c>
      <c r="CO76" s="300" t="s">
        <v>511</v>
      </c>
      <c r="CP76" s="306">
        <v>0.5</v>
      </c>
      <c r="CQ76" s="306">
        <v>0.5</v>
      </c>
      <c r="CR76" s="306">
        <v>0.5</v>
      </c>
      <c r="CS76" s="306">
        <v>0.5</v>
      </c>
      <c r="CT76" s="306">
        <v>0.5</v>
      </c>
      <c r="CU76" s="306">
        <v>0.5</v>
      </c>
      <c r="CV76" s="306">
        <v>0.5</v>
      </c>
      <c r="CW76" s="313">
        <v>0.5</v>
      </c>
      <c r="CX76" s="306">
        <v>0.5</v>
      </c>
      <c r="CY76" s="306">
        <v>0.5</v>
      </c>
      <c r="CZ76" s="307"/>
      <c r="DA76" s="306"/>
      <c r="DB76" s="306"/>
      <c r="DC76" s="422"/>
    </row>
    <row r="77" spans="1:108" x14ac:dyDescent="0.15">
      <c r="B77" s="163"/>
      <c r="C77" s="156"/>
      <c r="D77" s="141">
        <v>1</v>
      </c>
      <c r="E77" s="138" t="s">
        <v>512</v>
      </c>
      <c r="F77" s="157"/>
      <c r="H77" s="473">
        <f>IF(SUMPRODUCT($Y$7:$AH$7,K77:T77)=0,0,SUMPRODUCT($Y$7:$AH$7,Y77:AH77)/SUMPRODUCT($Y$7:$AH$7,K77:T77))</f>
        <v>4</v>
      </c>
      <c r="I77" s="473">
        <f>IF(SUMPRODUCT($AI$7:$AK$7,U77:W77)=0,0,SUMPRODUCT($AI$7:$AK$7,AI77:AK77)/SUMPRODUCT($AI$7:$AK$7,U77:W77))</f>
        <v>0</v>
      </c>
      <c r="K77" s="1">
        <f t="shared" si="156"/>
        <v>1</v>
      </c>
      <c r="L77" s="1">
        <f t="shared" si="30"/>
        <v>0</v>
      </c>
      <c r="M77" s="1">
        <f t="shared" si="31"/>
        <v>0</v>
      </c>
      <c r="N77" s="1">
        <f t="shared" si="32"/>
        <v>0</v>
      </c>
      <c r="O77" s="1">
        <f t="shared" si="33"/>
        <v>0</v>
      </c>
      <c r="P77" s="1">
        <f t="shared" si="34"/>
        <v>0</v>
      </c>
      <c r="Q77" s="1">
        <f t="shared" si="35"/>
        <v>0</v>
      </c>
      <c r="R77" s="1">
        <f t="shared" si="36"/>
        <v>0</v>
      </c>
      <c r="S77" s="1">
        <f t="shared" si="37"/>
        <v>0</v>
      </c>
      <c r="T77" s="1">
        <f t="shared" si="38"/>
        <v>0</v>
      </c>
      <c r="U77" s="1">
        <f t="shared" si="39"/>
        <v>0</v>
      </c>
      <c r="V77" s="1">
        <f t="shared" si="40"/>
        <v>0</v>
      </c>
      <c r="W77" s="1">
        <f t="shared" si="41"/>
        <v>0</v>
      </c>
      <c r="Y77" s="509">
        <v>4</v>
      </c>
      <c r="Z77" s="509"/>
      <c r="AA77" s="509"/>
      <c r="AB77" s="509"/>
      <c r="AC77" s="509"/>
      <c r="AD77" s="509"/>
      <c r="AE77" s="509"/>
      <c r="AF77" s="509"/>
      <c r="AG77" s="509"/>
      <c r="AH77" s="509"/>
      <c r="AI77" s="509"/>
      <c r="AJ77" s="509"/>
      <c r="AK77" s="509"/>
      <c r="AN77" s="299" t="str">
        <f t="shared" si="140"/>
        <v>2.1.1</v>
      </c>
      <c r="AO77" s="299" t="str">
        <f t="shared" si="141"/>
        <v xml:space="preserve"> Q2 2.1</v>
      </c>
      <c r="AP77" s="300" t="str">
        <f t="shared" si="142"/>
        <v>耐震性</v>
      </c>
      <c r="AQ77" s="301">
        <f t="shared" si="143"/>
        <v>0.8</v>
      </c>
      <c r="AR77" s="301">
        <f t="shared" si="144"/>
        <v>0.8</v>
      </c>
      <c r="AS77" s="301">
        <f t="shared" si="145"/>
        <v>0.8</v>
      </c>
      <c r="AT77" s="301">
        <f t="shared" si="146"/>
        <v>0.8</v>
      </c>
      <c r="AU77" s="301">
        <f t="shared" si="147"/>
        <v>0.8</v>
      </c>
      <c r="AV77" s="301">
        <f t="shared" si="148"/>
        <v>0.8</v>
      </c>
      <c r="AW77" s="301">
        <f t="shared" si="149"/>
        <v>0.8</v>
      </c>
      <c r="AX77" s="310">
        <f t="shared" si="150"/>
        <v>0.8</v>
      </c>
      <c r="AY77" s="301">
        <f t="shared" si="151"/>
        <v>0.8</v>
      </c>
      <c r="AZ77" s="301">
        <f t="shared" si="152"/>
        <v>0.8</v>
      </c>
      <c r="BA77" s="302">
        <f t="shared" si="153"/>
        <v>0</v>
      </c>
      <c r="BB77" s="301">
        <f t="shared" si="154"/>
        <v>0</v>
      </c>
      <c r="BC77" s="301">
        <f t="shared" si="155"/>
        <v>0</v>
      </c>
      <c r="BE77" s="299" t="s">
        <v>637</v>
      </c>
      <c r="BF77" s="303" t="s">
        <v>459</v>
      </c>
      <c r="BG77" s="304" t="s">
        <v>460</v>
      </c>
      <c r="BH77" s="301">
        <v>0.8</v>
      </c>
      <c r="BI77" s="301">
        <v>0.8</v>
      </c>
      <c r="BJ77" s="301">
        <v>0.8</v>
      </c>
      <c r="BK77" s="301">
        <v>0.8</v>
      </c>
      <c r="BL77" s="301">
        <v>0.8</v>
      </c>
      <c r="BM77" s="301">
        <v>0.8</v>
      </c>
      <c r="BN77" s="301">
        <v>0.8</v>
      </c>
      <c r="BO77" s="310">
        <v>0.8</v>
      </c>
      <c r="BP77" s="301">
        <v>0.8</v>
      </c>
      <c r="BQ77" s="306">
        <v>0.8</v>
      </c>
      <c r="BR77" s="307">
        <v>0</v>
      </c>
      <c r="BS77" s="306">
        <v>0</v>
      </c>
      <c r="BT77" s="306">
        <v>0</v>
      </c>
      <c r="BV77" s="299" t="s">
        <v>637</v>
      </c>
      <c r="BW77" s="303" t="s">
        <v>459</v>
      </c>
      <c r="BX77" s="304" t="s">
        <v>460</v>
      </c>
      <c r="BY77" s="306">
        <v>0.8</v>
      </c>
      <c r="BZ77" s="306">
        <v>0.8</v>
      </c>
      <c r="CA77" s="306">
        <v>0.8</v>
      </c>
      <c r="CB77" s="306">
        <v>0.8</v>
      </c>
      <c r="CC77" s="306">
        <v>0.8</v>
      </c>
      <c r="CD77" s="306">
        <v>0.8</v>
      </c>
      <c r="CE77" s="306">
        <v>0.8</v>
      </c>
      <c r="CF77" s="313">
        <v>0.8</v>
      </c>
      <c r="CG77" s="306">
        <v>0.8</v>
      </c>
      <c r="CH77" s="306">
        <v>0.8</v>
      </c>
      <c r="CI77" s="307"/>
      <c r="CJ77" s="306"/>
      <c r="CK77" s="306"/>
      <c r="CM77" s="299" t="s">
        <v>637</v>
      </c>
      <c r="CN77" s="303" t="s">
        <v>459</v>
      </c>
      <c r="CO77" s="304" t="s">
        <v>460</v>
      </c>
      <c r="CP77" s="306">
        <v>0.8</v>
      </c>
      <c r="CQ77" s="306">
        <v>0.8</v>
      </c>
      <c r="CR77" s="306">
        <v>0.8</v>
      </c>
      <c r="CS77" s="306">
        <v>0.8</v>
      </c>
      <c r="CT77" s="306">
        <v>0.8</v>
      </c>
      <c r="CU77" s="306">
        <v>0.8</v>
      </c>
      <c r="CV77" s="306">
        <v>0.8</v>
      </c>
      <c r="CW77" s="313">
        <v>0.8</v>
      </c>
      <c r="CX77" s="306">
        <v>0.8</v>
      </c>
      <c r="CY77" s="306">
        <v>0.8</v>
      </c>
      <c r="CZ77" s="307"/>
      <c r="DA77" s="306"/>
      <c r="DB77" s="306"/>
      <c r="DC77" s="422"/>
    </row>
    <row r="78" spans="1:108" ht="14.25" thickBot="1" x14ac:dyDescent="0.2">
      <c r="B78" s="163"/>
      <c r="C78" s="162"/>
      <c r="D78" s="141">
        <v>2</v>
      </c>
      <c r="E78" s="138" t="s">
        <v>513</v>
      </c>
      <c r="F78" s="157"/>
      <c r="H78" s="470">
        <f t="shared" ref="H78" si="157">IF(SUMPRODUCT($Y$7:$AH$7,K78:T78)=0,0,SUMPRODUCT($Y$7:$AH$7,Y78:AH78)/SUMPRODUCT($Y$7:$AH$7,K78:T78))</f>
        <v>4</v>
      </c>
      <c r="I78" s="470">
        <f t="shared" ref="I78" si="158">IF(SUMPRODUCT($AI$7:$AK$7,U78:W78)=0,0,SUMPRODUCT($AI$7:$AK$7,AI78:AK78)/SUMPRODUCT($AI$7:$AK$7,U78:W78))</f>
        <v>0</v>
      </c>
      <c r="K78" s="1">
        <f t="shared" si="156"/>
        <v>1</v>
      </c>
      <c r="L78" s="1">
        <f t="shared" si="30"/>
        <v>0</v>
      </c>
      <c r="M78" s="1">
        <f t="shared" si="31"/>
        <v>0</v>
      </c>
      <c r="N78" s="1">
        <f t="shared" si="32"/>
        <v>0</v>
      </c>
      <c r="O78" s="1">
        <f t="shared" si="33"/>
        <v>0</v>
      </c>
      <c r="P78" s="1">
        <f t="shared" si="34"/>
        <v>0</v>
      </c>
      <c r="Q78" s="1">
        <f t="shared" si="35"/>
        <v>0</v>
      </c>
      <c r="R78" s="1">
        <f t="shared" si="36"/>
        <v>0</v>
      </c>
      <c r="S78" s="1">
        <f t="shared" si="37"/>
        <v>0</v>
      </c>
      <c r="T78" s="1">
        <f t="shared" si="38"/>
        <v>0</v>
      </c>
      <c r="U78" s="1">
        <f t="shared" si="39"/>
        <v>0</v>
      </c>
      <c r="V78" s="1">
        <f t="shared" si="40"/>
        <v>0</v>
      </c>
      <c r="W78" s="1">
        <f t="shared" si="41"/>
        <v>0</v>
      </c>
      <c r="Y78" s="507">
        <v>4</v>
      </c>
      <c r="Z78" s="507"/>
      <c r="AA78" s="507"/>
      <c r="AB78" s="507"/>
      <c r="AC78" s="507"/>
      <c r="AD78" s="507"/>
      <c r="AE78" s="507"/>
      <c r="AF78" s="507"/>
      <c r="AG78" s="507"/>
      <c r="AH78" s="507"/>
      <c r="AI78" s="507"/>
      <c r="AJ78" s="507"/>
      <c r="AK78" s="507"/>
      <c r="AN78" s="299" t="str">
        <f t="shared" si="140"/>
        <v>2.1.2</v>
      </c>
      <c r="AO78" s="299" t="str">
        <f t="shared" si="141"/>
        <v xml:space="preserve"> Q2 2.1</v>
      </c>
      <c r="AP78" s="300" t="str">
        <f t="shared" si="142"/>
        <v>免震・制振性能</v>
      </c>
      <c r="AQ78" s="301">
        <f t="shared" si="143"/>
        <v>0.2</v>
      </c>
      <c r="AR78" s="301">
        <f t="shared" si="144"/>
        <v>0.2</v>
      </c>
      <c r="AS78" s="301">
        <f t="shared" si="145"/>
        <v>0.2</v>
      </c>
      <c r="AT78" s="301">
        <f t="shared" si="146"/>
        <v>0.2</v>
      </c>
      <c r="AU78" s="301">
        <f t="shared" si="147"/>
        <v>0.2</v>
      </c>
      <c r="AV78" s="301">
        <f t="shared" si="148"/>
        <v>0.2</v>
      </c>
      <c r="AW78" s="301">
        <f t="shared" si="149"/>
        <v>0.2</v>
      </c>
      <c r="AX78" s="310">
        <f t="shared" si="150"/>
        <v>0.2</v>
      </c>
      <c r="AY78" s="301">
        <f t="shared" si="151"/>
        <v>0.2</v>
      </c>
      <c r="AZ78" s="301">
        <f t="shared" si="152"/>
        <v>0.2</v>
      </c>
      <c r="BA78" s="302">
        <f t="shared" si="153"/>
        <v>0</v>
      </c>
      <c r="BB78" s="301">
        <f t="shared" si="154"/>
        <v>0</v>
      </c>
      <c r="BC78" s="301">
        <f t="shared" si="155"/>
        <v>0</v>
      </c>
      <c r="BE78" s="299" t="s">
        <v>638</v>
      </c>
      <c r="BF78" s="303" t="s">
        <v>459</v>
      </c>
      <c r="BG78" s="304" t="s">
        <v>461</v>
      </c>
      <c r="BH78" s="301">
        <v>0.2</v>
      </c>
      <c r="BI78" s="301">
        <v>0.2</v>
      </c>
      <c r="BJ78" s="301">
        <v>0.2</v>
      </c>
      <c r="BK78" s="301">
        <v>0.2</v>
      </c>
      <c r="BL78" s="301">
        <v>0.2</v>
      </c>
      <c r="BM78" s="301">
        <v>0.2</v>
      </c>
      <c r="BN78" s="301">
        <v>0.2</v>
      </c>
      <c r="BO78" s="310">
        <v>0.2</v>
      </c>
      <c r="BP78" s="301">
        <v>0.2</v>
      </c>
      <c r="BQ78" s="306">
        <v>0.2</v>
      </c>
      <c r="BR78" s="307">
        <v>0</v>
      </c>
      <c r="BS78" s="306">
        <v>0</v>
      </c>
      <c r="BT78" s="306">
        <v>0</v>
      </c>
      <c r="BV78" s="299" t="s">
        <v>639</v>
      </c>
      <c r="BW78" s="303" t="s">
        <v>459</v>
      </c>
      <c r="BX78" s="304" t="s">
        <v>438</v>
      </c>
      <c r="BY78" s="306">
        <v>0.2</v>
      </c>
      <c r="BZ78" s="306">
        <v>0.2</v>
      </c>
      <c r="CA78" s="306">
        <v>0.2</v>
      </c>
      <c r="CB78" s="306">
        <v>0.2</v>
      </c>
      <c r="CC78" s="306">
        <v>0.2</v>
      </c>
      <c r="CD78" s="306">
        <v>0.2</v>
      </c>
      <c r="CE78" s="306">
        <v>0.2</v>
      </c>
      <c r="CF78" s="313">
        <v>0.2</v>
      </c>
      <c r="CG78" s="306">
        <v>0.2</v>
      </c>
      <c r="CH78" s="306">
        <v>0.2</v>
      </c>
      <c r="CI78" s="307"/>
      <c r="CJ78" s="306"/>
      <c r="CK78" s="306"/>
      <c r="CM78" s="299" t="s">
        <v>639</v>
      </c>
      <c r="CN78" s="303" t="s">
        <v>459</v>
      </c>
      <c r="CO78" s="304" t="s">
        <v>461</v>
      </c>
      <c r="CP78" s="306">
        <v>0.2</v>
      </c>
      <c r="CQ78" s="306">
        <v>0.2</v>
      </c>
      <c r="CR78" s="306">
        <v>0.2</v>
      </c>
      <c r="CS78" s="306">
        <v>0.2</v>
      </c>
      <c r="CT78" s="306">
        <v>0.2</v>
      </c>
      <c r="CU78" s="306">
        <v>0.2</v>
      </c>
      <c r="CV78" s="306">
        <v>0.2</v>
      </c>
      <c r="CW78" s="313">
        <v>0.2</v>
      </c>
      <c r="CX78" s="306">
        <v>0.2</v>
      </c>
      <c r="CY78" s="306">
        <v>0.2</v>
      </c>
      <c r="CZ78" s="307"/>
      <c r="DA78" s="306"/>
      <c r="DB78" s="306"/>
      <c r="DC78" s="422"/>
    </row>
    <row r="79" spans="1:108" ht="14.25" thickBot="1" x14ac:dyDescent="0.2">
      <c r="B79" s="163"/>
      <c r="C79" s="146">
        <v>2.2000000000000002</v>
      </c>
      <c r="D79" s="153" t="s">
        <v>514</v>
      </c>
      <c r="E79" s="154"/>
      <c r="F79" s="155"/>
      <c r="H79" s="480"/>
      <c r="I79" s="481"/>
      <c r="K79" s="1">
        <f t="shared" si="156"/>
        <v>0</v>
      </c>
      <c r="L79" s="1">
        <f t="shared" si="30"/>
        <v>0</v>
      </c>
      <c r="M79" s="1">
        <f t="shared" si="31"/>
        <v>0</v>
      </c>
      <c r="N79" s="1">
        <f t="shared" si="32"/>
        <v>0</v>
      </c>
      <c r="O79" s="1">
        <f t="shared" si="33"/>
        <v>0</v>
      </c>
      <c r="P79" s="1">
        <f t="shared" si="34"/>
        <v>0</v>
      </c>
      <c r="Q79" s="1">
        <f t="shared" si="35"/>
        <v>0</v>
      </c>
      <c r="R79" s="1">
        <f t="shared" si="36"/>
        <v>0</v>
      </c>
      <c r="S79" s="1">
        <f t="shared" si="37"/>
        <v>0</v>
      </c>
      <c r="T79" s="1">
        <f t="shared" si="38"/>
        <v>0</v>
      </c>
      <c r="U79" s="1">
        <f t="shared" si="39"/>
        <v>0</v>
      </c>
      <c r="V79" s="1">
        <f t="shared" si="40"/>
        <v>0</v>
      </c>
      <c r="W79" s="1">
        <f t="shared" si="41"/>
        <v>0</v>
      </c>
      <c r="Y79" s="517" t="s">
        <v>678</v>
      </c>
      <c r="Z79" s="517" t="s">
        <v>678</v>
      </c>
      <c r="AA79" s="517" t="s">
        <v>678</v>
      </c>
      <c r="AB79" s="517" t="s">
        <v>678</v>
      </c>
      <c r="AC79" s="517" t="s">
        <v>678</v>
      </c>
      <c r="AD79" s="517" t="s">
        <v>678</v>
      </c>
      <c r="AE79" s="517" t="s">
        <v>678</v>
      </c>
      <c r="AF79" s="517" t="s">
        <v>678</v>
      </c>
      <c r="AG79" s="517" t="s">
        <v>678</v>
      </c>
      <c r="AH79" s="517" t="s">
        <v>678</v>
      </c>
      <c r="AI79" s="517" t="s">
        <v>678</v>
      </c>
      <c r="AJ79" s="517" t="s">
        <v>678</v>
      </c>
      <c r="AK79" s="517" t="s">
        <v>678</v>
      </c>
      <c r="AN79" s="299">
        <f t="shared" si="140"/>
        <v>2.2000000000000002</v>
      </c>
      <c r="AO79" s="299" t="str">
        <f t="shared" si="141"/>
        <v xml:space="preserve"> Q2 2</v>
      </c>
      <c r="AP79" s="300" t="str">
        <f t="shared" si="142"/>
        <v>部品・部材の耐用年数</v>
      </c>
      <c r="AQ79" s="301">
        <f t="shared" si="143"/>
        <v>0.25</v>
      </c>
      <c r="AR79" s="301">
        <f t="shared" si="144"/>
        <v>0.25</v>
      </c>
      <c r="AS79" s="301">
        <f t="shared" si="145"/>
        <v>0.25</v>
      </c>
      <c r="AT79" s="301">
        <f t="shared" si="146"/>
        <v>0.25</v>
      </c>
      <c r="AU79" s="301">
        <f t="shared" si="147"/>
        <v>0.25</v>
      </c>
      <c r="AV79" s="301">
        <f t="shared" si="148"/>
        <v>0.25</v>
      </c>
      <c r="AW79" s="301">
        <f t="shared" si="149"/>
        <v>0.25</v>
      </c>
      <c r="AX79" s="310">
        <f t="shared" si="150"/>
        <v>0.25</v>
      </c>
      <c r="AY79" s="301">
        <f t="shared" si="151"/>
        <v>0.25</v>
      </c>
      <c r="AZ79" s="301">
        <f t="shared" si="152"/>
        <v>0.25</v>
      </c>
      <c r="BA79" s="302">
        <f t="shared" si="153"/>
        <v>0</v>
      </c>
      <c r="BB79" s="301">
        <f t="shared" si="154"/>
        <v>0</v>
      </c>
      <c r="BC79" s="301">
        <f t="shared" si="155"/>
        <v>0</v>
      </c>
      <c r="BE79" s="299">
        <v>2.2000000000000002</v>
      </c>
      <c r="BF79" s="303" t="s">
        <v>458</v>
      </c>
      <c r="BG79" s="300" t="s">
        <v>514</v>
      </c>
      <c r="BH79" s="301">
        <v>0.25</v>
      </c>
      <c r="BI79" s="301">
        <v>0.25</v>
      </c>
      <c r="BJ79" s="301">
        <v>0.25</v>
      </c>
      <c r="BK79" s="301">
        <v>0.25</v>
      </c>
      <c r="BL79" s="301">
        <v>0.25</v>
      </c>
      <c r="BM79" s="301">
        <v>0.25</v>
      </c>
      <c r="BN79" s="301">
        <v>0.25</v>
      </c>
      <c r="BO79" s="310">
        <v>0.25</v>
      </c>
      <c r="BP79" s="301">
        <v>0.25</v>
      </c>
      <c r="BQ79" s="306">
        <v>0.25</v>
      </c>
      <c r="BR79" s="307">
        <v>0</v>
      </c>
      <c r="BS79" s="306">
        <v>0</v>
      </c>
      <c r="BT79" s="306">
        <v>0</v>
      </c>
      <c r="BV79" s="299">
        <v>2.2000000000000002</v>
      </c>
      <c r="BW79" s="303" t="s">
        <v>458</v>
      </c>
      <c r="BX79" s="300" t="s">
        <v>439</v>
      </c>
      <c r="BY79" s="306">
        <v>0.3</v>
      </c>
      <c r="BZ79" s="306">
        <v>0.3</v>
      </c>
      <c r="CA79" s="306">
        <v>0.3</v>
      </c>
      <c r="CB79" s="306">
        <v>0.3</v>
      </c>
      <c r="CC79" s="306">
        <v>0.3</v>
      </c>
      <c r="CD79" s="306">
        <v>0.3</v>
      </c>
      <c r="CE79" s="306">
        <v>0.3</v>
      </c>
      <c r="CF79" s="313">
        <v>0.3</v>
      </c>
      <c r="CG79" s="306">
        <v>0.3</v>
      </c>
      <c r="CH79" s="306">
        <v>0.3</v>
      </c>
      <c r="CI79" s="307"/>
      <c r="CJ79" s="306"/>
      <c r="CK79" s="306"/>
      <c r="CM79" s="299">
        <v>2.2000000000000002</v>
      </c>
      <c r="CN79" s="303" t="s">
        <v>458</v>
      </c>
      <c r="CO79" s="300" t="s">
        <v>514</v>
      </c>
      <c r="CP79" s="306">
        <v>0.3</v>
      </c>
      <c r="CQ79" s="306">
        <v>0.3</v>
      </c>
      <c r="CR79" s="306">
        <v>0.3</v>
      </c>
      <c r="CS79" s="306">
        <v>0.3</v>
      </c>
      <c r="CT79" s="306">
        <v>0.3</v>
      </c>
      <c r="CU79" s="306">
        <v>0.3</v>
      </c>
      <c r="CV79" s="306">
        <v>0.3</v>
      </c>
      <c r="CW79" s="313">
        <v>0.3</v>
      </c>
      <c r="CX79" s="306">
        <v>0.3</v>
      </c>
      <c r="CY79" s="306">
        <v>0.3</v>
      </c>
      <c r="CZ79" s="307"/>
      <c r="DA79" s="306"/>
      <c r="DB79" s="306"/>
      <c r="DC79" s="422"/>
    </row>
    <row r="80" spans="1:108" x14ac:dyDescent="0.15">
      <c r="B80" s="163"/>
      <c r="C80" s="156"/>
      <c r="D80" s="141">
        <v>1</v>
      </c>
      <c r="E80" s="138" t="s">
        <v>178</v>
      </c>
      <c r="F80" s="157"/>
      <c r="H80" s="473">
        <f>IF(SUMPRODUCT($Y$7:$AH$7,K80:T80)=0,0,SUMPRODUCT($Y$7:$AH$7,Y80:AH80)/SUMPRODUCT($Y$7:$AH$7,K80:T80))</f>
        <v>4</v>
      </c>
      <c r="I80" s="473">
        <f>IF(SUMPRODUCT($AI$7:$AK$7,U80:W80)=0,0,SUMPRODUCT($AI$7:$AK$7,AI80:AK80)/SUMPRODUCT($AI$7:$AK$7,U80:W80))</f>
        <v>0</v>
      </c>
      <c r="K80" s="1">
        <f t="shared" si="156"/>
        <v>1</v>
      </c>
      <c r="L80" s="1">
        <f t="shared" si="30"/>
        <v>0</v>
      </c>
      <c r="M80" s="1">
        <f t="shared" si="31"/>
        <v>0</v>
      </c>
      <c r="N80" s="1">
        <f t="shared" si="32"/>
        <v>0</v>
      </c>
      <c r="O80" s="1">
        <f t="shared" si="33"/>
        <v>0</v>
      </c>
      <c r="P80" s="1">
        <f t="shared" si="34"/>
        <v>0</v>
      </c>
      <c r="Q80" s="1">
        <f t="shared" si="35"/>
        <v>0</v>
      </c>
      <c r="R80" s="1">
        <f t="shared" si="36"/>
        <v>0</v>
      </c>
      <c r="S80" s="1">
        <f t="shared" si="37"/>
        <v>0</v>
      </c>
      <c r="T80" s="1">
        <f t="shared" si="38"/>
        <v>0</v>
      </c>
      <c r="U80" s="1">
        <f t="shared" si="39"/>
        <v>0</v>
      </c>
      <c r="V80" s="1">
        <f t="shared" si="40"/>
        <v>0</v>
      </c>
      <c r="W80" s="1">
        <f t="shared" si="41"/>
        <v>0</v>
      </c>
      <c r="Y80" s="509">
        <v>4</v>
      </c>
      <c r="Z80" s="509"/>
      <c r="AA80" s="509"/>
      <c r="AB80" s="509"/>
      <c r="AC80" s="509"/>
      <c r="AD80" s="509"/>
      <c r="AE80" s="509"/>
      <c r="AF80" s="509"/>
      <c r="AG80" s="509"/>
      <c r="AH80" s="509"/>
      <c r="AI80" s="509"/>
      <c r="AJ80" s="509"/>
      <c r="AK80" s="509"/>
      <c r="AN80" s="299" t="str">
        <f t="shared" si="140"/>
        <v>2.2.1</v>
      </c>
      <c r="AO80" s="299" t="str">
        <f t="shared" si="141"/>
        <v xml:space="preserve"> Q2 2.2</v>
      </c>
      <c r="AP80" s="300" t="str">
        <f t="shared" si="142"/>
        <v>躯体材料の耐用年数</v>
      </c>
      <c r="AQ80" s="301">
        <f t="shared" si="143"/>
        <v>0.2</v>
      </c>
      <c r="AR80" s="301">
        <f t="shared" si="144"/>
        <v>0.2</v>
      </c>
      <c r="AS80" s="301">
        <f t="shared" si="145"/>
        <v>0.2</v>
      </c>
      <c r="AT80" s="301">
        <f t="shared" si="146"/>
        <v>0.2</v>
      </c>
      <c r="AU80" s="301">
        <f t="shared" si="147"/>
        <v>0.2</v>
      </c>
      <c r="AV80" s="301">
        <f t="shared" si="148"/>
        <v>0.2</v>
      </c>
      <c r="AW80" s="301">
        <f t="shared" si="149"/>
        <v>0.2</v>
      </c>
      <c r="AX80" s="310">
        <f t="shared" si="150"/>
        <v>0.2</v>
      </c>
      <c r="AY80" s="301">
        <f t="shared" si="151"/>
        <v>0.2</v>
      </c>
      <c r="AZ80" s="301">
        <f t="shared" si="152"/>
        <v>0.25</v>
      </c>
      <c r="BA80" s="302">
        <f t="shared" si="153"/>
        <v>0</v>
      </c>
      <c r="BB80" s="301">
        <f t="shared" si="154"/>
        <v>0</v>
      </c>
      <c r="BC80" s="301">
        <f t="shared" si="155"/>
        <v>0</v>
      </c>
      <c r="BE80" s="299" t="s">
        <v>640</v>
      </c>
      <c r="BF80" s="303" t="s">
        <v>462</v>
      </c>
      <c r="BG80" s="304" t="s">
        <v>178</v>
      </c>
      <c r="BH80" s="302">
        <v>0.2</v>
      </c>
      <c r="BI80" s="302">
        <v>0.2</v>
      </c>
      <c r="BJ80" s="302">
        <v>0.2</v>
      </c>
      <c r="BK80" s="302">
        <v>0.2</v>
      </c>
      <c r="BL80" s="302">
        <v>0.2</v>
      </c>
      <c r="BM80" s="302">
        <v>0.2</v>
      </c>
      <c r="BN80" s="302">
        <v>0.2</v>
      </c>
      <c r="BO80" s="302">
        <v>0.2</v>
      </c>
      <c r="BP80" s="302">
        <v>0.2</v>
      </c>
      <c r="BQ80" s="306">
        <v>0.25</v>
      </c>
      <c r="BR80" s="307">
        <v>0</v>
      </c>
      <c r="BS80" s="306">
        <v>0</v>
      </c>
      <c r="BT80" s="306">
        <v>0</v>
      </c>
      <c r="BV80" s="299" t="s">
        <v>641</v>
      </c>
      <c r="BW80" s="303" t="s">
        <v>462</v>
      </c>
      <c r="BX80" s="304" t="s">
        <v>440</v>
      </c>
      <c r="BY80" s="306">
        <v>0.2</v>
      </c>
      <c r="BZ80" s="306">
        <v>0.2</v>
      </c>
      <c r="CA80" s="306">
        <v>0.2</v>
      </c>
      <c r="CB80" s="306">
        <v>0.2</v>
      </c>
      <c r="CC80" s="306">
        <v>0.2</v>
      </c>
      <c r="CD80" s="306">
        <v>0.2</v>
      </c>
      <c r="CE80" s="306">
        <v>0.2</v>
      </c>
      <c r="CF80" s="306">
        <v>0.2</v>
      </c>
      <c r="CG80" s="306">
        <v>0.2</v>
      </c>
      <c r="CH80" s="306">
        <v>0.2</v>
      </c>
      <c r="CI80" s="307"/>
      <c r="CJ80" s="306"/>
      <c r="CK80" s="306"/>
      <c r="CM80" s="299" t="s">
        <v>641</v>
      </c>
      <c r="CN80" s="303" t="s">
        <v>462</v>
      </c>
      <c r="CO80" s="304" t="s">
        <v>178</v>
      </c>
      <c r="CP80" s="306">
        <v>0.2</v>
      </c>
      <c r="CQ80" s="306">
        <v>0.2</v>
      </c>
      <c r="CR80" s="306">
        <v>0.2</v>
      </c>
      <c r="CS80" s="306">
        <v>0.2</v>
      </c>
      <c r="CT80" s="306">
        <v>0.2</v>
      </c>
      <c r="CU80" s="306">
        <v>0.2</v>
      </c>
      <c r="CV80" s="306">
        <v>0.2</v>
      </c>
      <c r="CW80" s="306">
        <v>0.2</v>
      </c>
      <c r="CX80" s="306">
        <v>0.2</v>
      </c>
      <c r="CY80" s="306">
        <v>0.2</v>
      </c>
      <c r="CZ80" s="307"/>
      <c r="DA80" s="306"/>
      <c r="DB80" s="306"/>
      <c r="DC80" s="422"/>
    </row>
    <row r="81" spans="1:108" x14ac:dyDescent="0.15">
      <c r="B81" s="163"/>
      <c r="C81" s="156"/>
      <c r="D81" s="141">
        <v>2</v>
      </c>
      <c r="E81" s="138" t="s">
        <v>179</v>
      </c>
      <c r="F81" s="157"/>
      <c r="H81" s="474">
        <f t="shared" ref="H81:H82" si="159">IF(SUMPRODUCT($Y$7:$AH$7,K81:T81)=0,0,SUMPRODUCT($Y$7:$AH$7,Y81:AH81)/SUMPRODUCT($Y$7:$AH$7,K81:T81))</f>
        <v>4</v>
      </c>
      <c r="I81" s="474">
        <f t="shared" ref="I81:I82" si="160">IF(SUMPRODUCT($AI$7:$AK$7,U81:W81)=0,0,SUMPRODUCT($AI$7:$AK$7,AI81:AK81)/SUMPRODUCT($AI$7:$AK$7,U81:W81))</f>
        <v>0</v>
      </c>
      <c r="K81" s="1">
        <f t="shared" si="156"/>
        <v>1</v>
      </c>
      <c r="L81" s="1">
        <f t="shared" si="30"/>
        <v>0</v>
      </c>
      <c r="M81" s="1">
        <f t="shared" si="31"/>
        <v>0</v>
      </c>
      <c r="N81" s="1">
        <f t="shared" si="32"/>
        <v>0</v>
      </c>
      <c r="O81" s="1">
        <f t="shared" si="33"/>
        <v>0</v>
      </c>
      <c r="P81" s="1">
        <f t="shared" si="34"/>
        <v>0</v>
      </c>
      <c r="Q81" s="1">
        <f t="shared" si="35"/>
        <v>0</v>
      </c>
      <c r="R81" s="1">
        <f t="shared" si="36"/>
        <v>0</v>
      </c>
      <c r="S81" s="1">
        <f t="shared" si="37"/>
        <v>0</v>
      </c>
      <c r="T81" s="1">
        <f t="shared" si="38"/>
        <v>0</v>
      </c>
      <c r="U81" s="1">
        <f t="shared" si="39"/>
        <v>0</v>
      </c>
      <c r="V81" s="1">
        <f t="shared" si="40"/>
        <v>0</v>
      </c>
      <c r="W81" s="1">
        <f t="shared" si="41"/>
        <v>0</v>
      </c>
      <c r="Y81" s="510">
        <v>4</v>
      </c>
      <c r="Z81" s="510"/>
      <c r="AA81" s="510"/>
      <c r="AB81" s="510"/>
      <c r="AC81" s="510"/>
      <c r="AD81" s="510"/>
      <c r="AE81" s="510"/>
      <c r="AF81" s="510"/>
      <c r="AG81" s="510"/>
      <c r="AH81" s="510"/>
      <c r="AI81" s="510"/>
      <c r="AJ81" s="510"/>
      <c r="AK81" s="510"/>
      <c r="AN81" s="299" t="str">
        <f t="shared" si="140"/>
        <v>2.2.2</v>
      </c>
      <c r="AO81" s="299" t="str">
        <f t="shared" si="141"/>
        <v xml:space="preserve"> Q2 2.2</v>
      </c>
      <c r="AP81" s="300" t="str">
        <f t="shared" si="142"/>
        <v>外壁仕上げ材の補修必要間隔</v>
      </c>
      <c r="AQ81" s="301">
        <f t="shared" si="143"/>
        <v>0.2</v>
      </c>
      <c r="AR81" s="301">
        <f t="shared" si="144"/>
        <v>0.2</v>
      </c>
      <c r="AS81" s="301">
        <f t="shared" si="145"/>
        <v>0.2</v>
      </c>
      <c r="AT81" s="301">
        <f t="shared" si="146"/>
        <v>0.2</v>
      </c>
      <c r="AU81" s="301">
        <f t="shared" si="147"/>
        <v>0.2</v>
      </c>
      <c r="AV81" s="301">
        <f t="shared" si="148"/>
        <v>0.2</v>
      </c>
      <c r="AW81" s="301">
        <f t="shared" si="149"/>
        <v>0.2</v>
      </c>
      <c r="AX81" s="310">
        <f t="shared" si="150"/>
        <v>0.2</v>
      </c>
      <c r="AY81" s="301">
        <f t="shared" si="151"/>
        <v>0.2</v>
      </c>
      <c r="AZ81" s="301">
        <f t="shared" si="152"/>
        <v>0.25</v>
      </c>
      <c r="BA81" s="302">
        <f t="shared" si="153"/>
        <v>0</v>
      </c>
      <c r="BB81" s="301">
        <f t="shared" si="154"/>
        <v>0</v>
      </c>
      <c r="BC81" s="301">
        <f t="shared" si="155"/>
        <v>0</v>
      </c>
      <c r="BE81" s="299" t="s">
        <v>642</v>
      </c>
      <c r="BF81" s="303" t="s">
        <v>462</v>
      </c>
      <c r="BG81" s="304" t="s">
        <v>463</v>
      </c>
      <c r="BH81" s="302">
        <v>0.2</v>
      </c>
      <c r="BI81" s="302">
        <v>0.2</v>
      </c>
      <c r="BJ81" s="302">
        <v>0.2</v>
      </c>
      <c r="BK81" s="302">
        <v>0.2</v>
      </c>
      <c r="BL81" s="302">
        <v>0.2</v>
      </c>
      <c r="BM81" s="302">
        <v>0.2</v>
      </c>
      <c r="BN81" s="302">
        <v>0.2</v>
      </c>
      <c r="BO81" s="302">
        <v>0.2</v>
      </c>
      <c r="BP81" s="302">
        <v>0.2</v>
      </c>
      <c r="BQ81" s="306">
        <v>0.25</v>
      </c>
      <c r="BR81" s="307">
        <v>0</v>
      </c>
      <c r="BS81" s="306">
        <v>0</v>
      </c>
      <c r="BT81" s="306">
        <v>0</v>
      </c>
      <c r="BV81" s="299" t="s">
        <v>642</v>
      </c>
      <c r="BW81" s="303" t="s">
        <v>462</v>
      </c>
      <c r="BX81" s="304" t="s">
        <v>463</v>
      </c>
      <c r="BY81" s="306">
        <v>0.2</v>
      </c>
      <c r="BZ81" s="306">
        <v>0.2</v>
      </c>
      <c r="CA81" s="306">
        <v>0.2</v>
      </c>
      <c r="CB81" s="306">
        <v>0.2</v>
      </c>
      <c r="CC81" s="306">
        <v>0.2</v>
      </c>
      <c r="CD81" s="306">
        <v>0.2</v>
      </c>
      <c r="CE81" s="306">
        <v>0.2</v>
      </c>
      <c r="CF81" s="306">
        <v>0.2</v>
      </c>
      <c r="CG81" s="306">
        <v>0.2</v>
      </c>
      <c r="CH81" s="306">
        <v>0.2</v>
      </c>
      <c r="CI81" s="307"/>
      <c r="CJ81" s="306"/>
      <c r="CK81" s="306"/>
      <c r="CM81" s="299" t="s">
        <v>642</v>
      </c>
      <c r="CN81" s="303" t="s">
        <v>462</v>
      </c>
      <c r="CO81" s="304" t="s">
        <v>463</v>
      </c>
      <c r="CP81" s="306">
        <v>0.2</v>
      </c>
      <c r="CQ81" s="306">
        <v>0.2</v>
      </c>
      <c r="CR81" s="306">
        <v>0.2</v>
      </c>
      <c r="CS81" s="306">
        <v>0.2</v>
      </c>
      <c r="CT81" s="306">
        <v>0.2</v>
      </c>
      <c r="CU81" s="306">
        <v>0.2</v>
      </c>
      <c r="CV81" s="306">
        <v>0.2</v>
      </c>
      <c r="CW81" s="306">
        <v>0.2</v>
      </c>
      <c r="CX81" s="306">
        <v>0.2</v>
      </c>
      <c r="CY81" s="306">
        <v>0.2</v>
      </c>
      <c r="CZ81" s="307"/>
      <c r="DA81" s="306"/>
      <c r="DB81" s="306"/>
      <c r="DC81" s="422"/>
    </row>
    <row r="82" spans="1:108" x14ac:dyDescent="0.15">
      <c r="B82" s="163"/>
      <c r="C82" s="156"/>
      <c r="D82" s="164">
        <v>3</v>
      </c>
      <c r="E82" s="550" t="s">
        <v>180</v>
      </c>
      <c r="F82" s="551"/>
      <c r="H82" s="474">
        <f t="shared" si="159"/>
        <v>0</v>
      </c>
      <c r="I82" s="474">
        <f t="shared" si="160"/>
        <v>0</v>
      </c>
      <c r="K82" s="1">
        <f t="shared" si="156"/>
        <v>0</v>
      </c>
      <c r="L82" s="1">
        <f t="shared" si="30"/>
        <v>0</v>
      </c>
      <c r="M82" s="1">
        <f t="shared" si="31"/>
        <v>0</v>
      </c>
      <c r="N82" s="1">
        <f t="shared" si="32"/>
        <v>0</v>
      </c>
      <c r="O82" s="1">
        <f t="shared" si="33"/>
        <v>0</v>
      </c>
      <c r="P82" s="1">
        <f t="shared" si="34"/>
        <v>0</v>
      </c>
      <c r="Q82" s="1">
        <f t="shared" si="35"/>
        <v>0</v>
      </c>
      <c r="R82" s="1">
        <f t="shared" si="36"/>
        <v>0</v>
      </c>
      <c r="S82" s="1">
        <f t="shared" si="37"/>
        <v>0</v>
      </c>
      <c r="T82" s="1">
        <f t="shared" si="38"/>
        <v>0</v>
      </c>
      <c r="U82" s="1">
        <f t="shared" si="39"/>
        <v>0</v>
      </c>
      <c r="V82" s="1">
        <f t="shared" si="40"/>
        <v>0</v>
      </c>
      <c r="W82" s="1">
        <f t="shared" si="41"/>
        <v>0</v>
      </c>
      <c r="Y82" s="510"/>
      <c r="Z82" s="510"/>
      <c r="AA82" s="510"/>
      <c r="AB82" s="510"/>
      <c r="AC82" s="510"/>
      <c r="AD82" s="510"/>
      <c r="AE82" s="510"/>
      <c r="AF82" s="510"/>
      <c r="AG82" s="510"/>
      <c r="AH82" s="510"/>
      <c r="AI82" s="510"/>
      <c r="AJ82" s="510"/>
      <c r="AK82" s="510"/>
      <c r="AN82" s="299" t="str">
        <f t="shared" si="140"/>
        <v>2.2.3</v>
      </c>
      <c r="AO82" s="299" t="str">
        <f t="shared" si="141"/>
        <v xml:space="preserve"> Q2 2.2</v>
      </c>
      <c r="AP82" s="300" t="str">
        <f t="shared" si="142"/>
        <v>主要内装仕上げ材の更新必要間隔</v>
      </c>
      <c r="AQ82" s="301">
        <f t="shared" si="143"/>
        <v>0</v>
      </c>
      <c r="AR82" s="301">
        <f t="shared" si="144"/>
        <v>0</v>
      </c>
      <c r="AS82" s="301">
        <f t="shared" si="145"/>
        <v>0</v>
      </c>
      <c r="AT82" s="301">
        <f t="shared" si="146"/>
        <v>0</v>
      </c>
      <c r="AU82" s="301">
        <f t="shared" si="147"/>
        <v>0</v>
      </c>
      <c r="AV82" s="301">
        <f t="shared" si="148"/>
        <v>0</v>
      </c>
      <c r="AW82" s="301">
        <f t="shared" si="149"/>
        <v>0</v>
      </c>
      <c r="AX82" s="310">
        <f t="shared" si="150"/>
        <v>0</v>
      </c>
      <c r="AY82" s="301">
        <f t="shared" si="151"/>
        <v>0</v>
      </c>
      <c r="AZ82" s="301">
        <f t="shared" si="152"/>
        <v>0</v>
      </c>
      <c r="BA82" s="302">
        <f t="shared" si="153"/>
        <v>0</v>
      </c>
      <c r="BB82" s="301">
        <f t="shared" si="154"/>
        <v>0</v>
      </c>
      <c r="BC82" s="301">
        <f t="shared" si="155"/>
        <v>0</v>
      </c>
      <c r="BE82" s="299" t="s">
        <v>643</v>
      </c>
      <c r="BF82" s="303" t="s">
        <v>462</v>
      </c>
      <c r="BG82" s="304" t="s">
        <v>464</v>
      </c>
      <c r="BH82" s="311">
        <v>0</v>
      </c>
      <c r="BI82" s="311">
        <v>0</v>
      </c>
      <c r="BJ82" s="311">
        <v>0</v>
      </c>
      <c r="BK82" s="311">
        <v>0</v>
      </c>
      <c r="BL82" s="311">
        <v>0</v>
      </c>
      <c r="BM82" s="311">
        <v>0</v>
      </c>
      <c r="BN82" s="311">
        <v>0</v>
      </c>
      <c r="BO82" s="311">
        <v>0</v>
      </c>
      <c r="BP82" s="311">
        <v>0</v>
      </c>
      <c r="BQ82" s="306">
        <v>0</v>
      </c>
      <c r="BR82" s="307">
        <v>0</v>
      </c>
      <c r="BS82" s="306">
        <v>0</v>
      </c>
      <c r="BT82" s="306">
        <v>0</v>
      </c>
      <c r="BV82" s="299" t="s">
        <v>643</v>
      </c>
      <c r="BW82" s="303" t="s">
        <v>462</v>
      </c>
      <c r="BX82" s="304" t="s">
        <v>464</v>
      </c>
      <c r="BY82" s="306">
        <v>0.1</v>
      </c>
      <c r="BZ82" s="306">
        <v>0.1</v>
      </c>
      <c r="CA82" s="306">
        <v>0.1</v>
      </c>
      <c r="CB82" s="306">
        <v>0.1</v>
      </c>
      <c r="CC82" s="306">
        <v>0.1</v>
      </c>
      <c r="CD82" s="306">
        <v>0.1</v>
      </c>
      <c r="CE82" s="306">
        <v>0.1</v>
      </c>
      <c r="CF82" s="306">
        <v>0.1</v>
      </c>
      <c r="CG82" s="306">
        <v>0.1</v>
      </c>
      <c r="CH82" s="306">
        <v>0.1</v>
      </c>
      <c r="CI82" s="307"/>
      <c r="CJ82" s="306"/>
      <c r="CK82" s="306"/>
      <c r="CM82" s="299" t="s">
        <v>643</v>
      </c>
      <c r="CN82" s="303" t="s">
        <v>462</v>
      </c>
      <c r="CO82" s="304" t="s">
        <v>464</v>
      </c>
      <c r="CP82" s="306">
        <v>0.1</v>
      </c>
      <c r="CQ82" s="306">
        <v>0.1</v>
      </c>
      <c r="CR82" s="306">
        <v>0.1</v>
      </c>
      <c r="CS82" s="306">
        <v>0.1</v>
      </c>
      <c r="CT82" s="306">
        <v>0.1</v>
      </c>
      <c r="CU82" s="306">
        <v>0.1</v>
      </c>
      <c r="CV82" s="306">
        <v>0.1</v>
      </c>
      <c r="CW82" s="306">
        <v>0.1</v>
      </c>
      <c r="CX82" s="306">
        <v>0.1</v>
      </c>
      <c r="CY82" s="306">
        <v>0.1</v>
      </c>
      <c r="CZ82" s="307"/>
      <c r="DA82" s="306"/>
      <c r="DB82" s="306"/>
      <c r="DC82" s="422"/>
    </row>
    <row r="83" spans="1:108" s="346" customFormat="1" x14ac:dyDescent="0.15">
      <c r="A83"/>
      <c r="B83" s="163"/>
      <c r="C83" s="156"/>
      <c r="D83" s="141">
        <v>4</v>
      </c>
      <c r="E83" s="138" t="s">
        <v>181</v>
      </c>
      <c r="F83" s="157"/>
      <c r="G83"/>
      <c r="H83" s="474">
        <f t="shared" ref="H83:H85" si="161">IF(SUMPRODUCT($Y$7:$AH$7,K83:T83)=0,0,SUMPRODUCT($Y$7:$AH$7,Y83:AH83)/SUMPRODUCT($Y$7:$AH$7,K83:T83))</f>
        <v>4</v>
      </c>
      <c r="I83" s="474">
        <f t="shared" ref="I83:I85" si="162">IF(SUMPRODUCT($AI$7:$AK$7,U83:W83)=0,0,SUMPRODUCT($AI$7:$AK$7,AI83:AK83)/SUMPRODUCT($AI$7:$AK$7,U83:W83))</f>
        <v>0</v>
      </c>
      <c r="J83" s="440"/>
      <c r="K83" s="1">
        <f t="shared" si="156"/>
        <v>1</v>
      </c>
      <c r="L83" s="1">
        <f t="shared" si="30"/>
        <v>0</v>
      </c>
      <c r="M83" s="1">
        <f t="shared" si="31"/>
        <v>0</v>
      </c>
      <c r="N83" s="1">
        <f t="shared" si="32"/>
        <v>0</v>
      </c>
      <c r="O83" s="1">
        <f t="shared" si="33"/>
        <v>0</v>
      </c>
      <c r="P83" s="1">
        <f t="shared" si="34"/>
        <v>0</v>
      </c>
      <c r="Q83" s="1">
        <f t="shared" si="35"/>
        <v>0</v>
      </c>
      <c r="R83" s="1">
        <f t="shared" si="36"/>
        <v>0</v>
      </c>
      <c r="S83" s="1">
        <f t="shared" si="37"/>
        <v>0</v>
      </c>
      <c r="T83" s="1">
        <f t="shared" si="38"/>
        <v>0</v>
      </c>
      <c r="U83" s="1">
        <f t="shared" si="39"/>
        <v>0</v>
      </c>
      <c r="V83" s="1">
        <f t="shared" si="40"/>
        <v>0</v>
      </c>
      <c r="W83" s="1">
        <f t="shared" si="41"/>
        <v>0</v>
      </c>
      <c r="X83" s="440"/>
      <c r="Y83" s="510">
        <v>4</v>
      </c>
      <c r="Z83" s="510"/>
      <c r="AA83" s="510"/>
      <c r="AB83" s="510"/>
      <c r="AC83" s="510"/>
      <c r="AD83" s="510"/>
      <c r="AE83" s="510"/>
      <c r="AF83" s="510"/>
      <c r="AG83" s="510"/>
      <c r="AH83" s="510"/>
      <c r="AI83" s="510"/>
      <c r="AJ83" s="510"/>
      <c r="AK83" s="510"/>
      <c r="AL83"/>
      <c r="AM83"/>
      <c r="AN83" s="299" t="str">
        <f t="shared" si="140"/>
        <v>2.2.4</v>
      </c>
      <c r="AO83" s="299" t="str">
        <f t="shared" si="141"/>
        <v xml:space="preserve"> Q2 2.2</v>
      </c>
      <c r="AP83" s="300" t="str">
        <f t="shared" si="142"/>
        <v>空調換気ダクトの更新必要間隔</v>
      </c>
      <c r="AQ83" s="301">
        <f t="shared" si="143"/>
        <v>0.1</v>
      </c>
      <c r="AR83" s="301">
        <f t="shared" si="144"/>
        <v>0.1</v>
      </c>
      <c r="AS83" s="301">
        <f t="shared" si="145"/>
        <v>0.1</v>
      </c>
      <c r="AT83" s="301">
        <f t="shared" si="146"/>
        <v>0.1</v>
      </c>
      <c r="AU83" s="301">
        <f t="shared" si="147"/>
        <v>0.1</v>
      </c>
      <c r="AV83" s="301">
        <f t="shared" si="148"/>
        <v>0.1</v>
      </c>
      <c r="AW83" s="301">
        <f t="shared" si="149"/>
        <v>0.1</v>
      </c>
      <c r="AX83" s="310">
        <f t="shared" si="150"/>
        <v>0.1</v>
      </c>
      <c r="AY83" s="301">
        <f t="shared" si="151"/>
        <v>0.1</v>
      </c>
      <c r="AZ83" s="301">
        <f t="shared" si="152"/>
        <v>0.1</v>
      </c>
      <c r="BA83" s="302">
        <f t="shared" si="153"/>
        <v>0</v>
      </c>
      <c r="BB83" s="301">
        <f t="shared" si="154"/>
        <v>0</v>
      </c>
      <c r="BC83" s="301">
        <f t="shared" si="155"/>
        <v>0</v>
      </c>
      <c r="BD83"/>
      <c r="BE83" s="299" t="s">
        <v>644</v>
      </c>
      <c r="BF83" s="303" t="s">
        <v>462</v>
      </c>
      <c r="BG83" s="304" t="s">
        <v>465</v>
      </c>
      <c r="BH83" s="302">
        <v>0.1</v>
      </c>
      <c r="BI83" s="302">
        <v>0.1</v>
      </c>
      <c r="BJ83" s="302">
        <v>0.1</v>
      </c>
      <c r="BK83" s="302">
        <v>0.1</v>
      </c>
      <c r="BL83" s="302">
        <v>0.1</v>
      </c>
      <c r="BM83" s="302">
        <v>0.1</v>
      </c>
      <c r="BN83" s="302">
        <v>0.1</v>
      </c>
      <c r="BO83" s="302">
        <v>0.1</v>
      </c>
      <c r="BP83" s="302">
        <v>0.1</v>
      </c>
      <c r="BQ83" s="306">
        <v>0.1</v>
      </c>
      <c r="BR83" s="307">
        <v>0</v>
      </c>
      <c r="BS83" s="306">
        <v>0</v>
      </c>
      <c r="BT83" s="306">
        <v>0</v>
      </c>
      <c r="BU83"/>
      <c r="BV83" s="299" t="s">
        <v>645</v>
      </c>
      <c r="BW83" s="303" t="s">
        <v>462</v>
      </c>
      <c r="BX83" s="304" t="s">
        <v>441</v>
      </c>
      <c r="BY83" s="306">
        <v>0.1</v>
      </c>
      <c r="BZ83" s="306">
        <v>0.1</v>
      </c>
      <c r="CA83" s="306">
        <v>0.1</v>
      </c>
      <c r="CB83" s="306">
        <v>0.1</v>
      </c>
      <c r="CC83" s="306">
        <v>0.1</v>
      </c>
      <c r="CD83" s="306">
        <v>0.1</v>
      </c>
      <c r="CE83" s="306">
        <v>0.1</v>
      </c>
      <c r="CF83" s="306">
        <v>0.1</v>
      </c>
      <c r="CG83" s="306">
        <v>0.1</v>
      </c>
      <c r="CH83" s="306">
        <v>0.1</v>
      </c>
      <c r="CI83" s="307"/>
      <c r="CJ83" s="306"/>
      <c r="CK83" s="306"/>
      <c r="CL83"/>
      <c r="CM83" s="299" t="s">
        <v>645</v>
      </c>
      <c r="CN83" s="303" t="s">
        <v>462</v>
      </c>
      <c r="CO83" s="304" t="s">
        <v>465</v>
      </c>
      <c r="CP83" s="306">
        <v>0.1</v>
      </c>
      <c r="CQ83" s="306">
        <v>0.1</v>
      </c>
      <c r="CR83" s="306">
        <v>0.1</v>
      </c>
      <c r="CS83" s="306">
        <v>0.1</v>
      </c>
      <c r="CT83" s="306">
        <v>0.1</v>
      </c>
      <c r="CU83" s="306">
        <v>0.1</v>
      </c>
      <c r="CV83" s="306">
        <v>0.1</v>
      </c>
      <c r="CW83" s="306">
        <v>0.1</v>
      </c>
      <c r="CX83" s="306">
        <v>0.1</v>
      </c>
      <c r="CY83" s="306">
        <v>0.1</v>
      </c>
      <c r="CZ83" s="307"/>
      <c r="DA83" s="306"/>
      <c r="DB83" s="306"/>
      <c r="DC83" s="422"/>
      <c r="DD83"/>
    </row>
    <row r="84" spans="1:108" s="346" customFormat="1" x14ac:dyDescent="0.15">
      <c r="A84"/>
      <c r="B84" s="163"/>
      <c r="C84" s="156"/>
      <c r="D84" s="141">
        <v>5</v>
      </c>
      <c r="E84" s="552" t="s">
        <v>182</v>
      </c>
      <c r="F84" s="544"/>
      <c r="G84"/>
      <c r="H84" s="474">
        <f t="shared" si="161"/>
        <v>4</v>
      </c>
      <c r="I84" s="474">
        <f t="shared" si="162"/>
        <v>0</v>
      </c>
      <c r="J84" s="440"/>
      <c r="K84" s="1">
        <f t="shared" si="156"/>
        <v>1</v>
      </c>
      <c r="L84" s="1">
        <f t="shared" si="30"/>
        <v>0</v>
      </c>
      <c r="M84" s="1">
        <f t="shared" si="31"/>
        <v>0</v>
      </c>
      <c r="N84" s="1">
        <f t="shared" si="32"/>
        <v>0</v>
      </c>
      <c r="O84" s="1">
        <f t="shared" si="33"/>
        <v>0</v>
      </c>
      <c r="P84" s="1">
        <f t="shared" si="34"/>
        <v>0</v>
      </c>
      <c r="Q84" s="1">
        <f t="shared" si="35"/>
        <v>0</v>
      </c>
      <c r="R84" s="1">
        <f t="shared" si="36"/>
        <v>0</v>
      </c>
      <c r="S84" s="1">
        <f t="shared" si="37"/>
        <v>0</v>
      </c>
      <c r="T84" s="1">
        <f t="shared" si="38"/>
        <v>0</v>
      </c>
      <c r="U84" s="1">
        <f t="shared" si="39"/>
        <v>0</v>
      </c>
      <c r="V84" s="1">
        <f t="shared" si="40"/>
        <v>0</v>
      </c>
      <c r="W84" s="1">
        <f t="shared" si="41"/>
        <v>0</v>
      </c>
      <c r="X84" s="440"/>
      <c r="Y84" s="510">
        <v>4</v>
      </c>
      <c r="Z84" s="510"/>
      <c r="AA84" s="510"/>
      <c r="AB84" s="510"/>
      <c r="AC84" s="510"/>
      <c r="AD84" s="510"/>
      <c r="AE84" s="510"/>
      <c r="AF84" s="510"/>
      <c r="AG84" s="510"/>
      <c r="AH84" s="510"/>
      <c r="AI84" s="510"/>
      <c r="AJ84" s="510"/>
      <c r="AK84" s="510"/>
      <c r="AL84"/>
      <c r="AM84"/>
      <c r="AN84" s="299" t="str">
        <f t="shared" si="140"/>
        <v>2.2.5</v>
      </c>
      <c r="AO84" s="299" t="str">
        <f t="shared" si="141"/>
        <v xml:space="preserve"> Q2 2.2</v>
      </c>
      <c r="AP84" s="300" t="str">
        <f t="shared" si="142"/>
        <v>空調・給排水配管の更新必要間隔</v>
      </c>
      <c r="AQ84" s="301">
        <f t="shared" si="143"/>
        <v>0.1</v>
      </c>
      <c r="AR84" s="301">
        <f t="shared" si="144"/>
        <v>0.1</v>
      </c>
      <c r="AS84" s="301">
        <f t="shared" si="145"/>
        <v>0.1</v>
      </c>
      <c r="AT84" s="301">
        <f t="shared" si="146"/>
        <v>0.1</v>
      </c>
      <c r="AU84" s="301">
        <f t="shared" si="147"/>
        <v>0.1</v>
      </c>
      <c r="AV84" s="301">
        <f t="shared" si="148"/>
        <v>0.1</v>
      </c>
      <c r="AW84" s="301">
        <f t="shared" si="149"/>
        <v>0.1</v>
      </c>
      <c r="AX84" s="310">
        <f t="shared" si="150"/>
        <v>0.1</v>
      </c>
      <c r="AY84" s="301">
        <f t="shared" si="151"/>
        <v>0.1</v>
      </c>
      <c r="AZ84" s="301">
        <f t="shared" si="152"/>
        <v>0.1</v>
      </c>
      <c r="BA84" s="302">
        <f t="shared" si="153"/>
        <v>0</v>
      </c>
      <c r="BB84" s="301">
        <f t="shared" si="154"/>
        <v>0</v>
      </c>
      <c r="BC84" s="301">
        <f t="shared" si="155"/>
        <v>0</v>
      </c>
      <c r="BD84"/>
      <c r="BE84" s="299" t="s">
        <v>646</v>
      </c>
      <c r="BF84" s="303" t="s">
        <v>462</v>
      </c>
      <c r="BG84" s="304" t="s">
        <v>466</v>
      </c>
      <c r="BH84" s="302">
        <v>0.1</v>
      </c>
      <c r="BI84" s="302">
        <v>0.1</v>
      </c>
      <c r="BJ84" s="302">
        <v>0.1</v>
      </c>
      <c r="BK84" s="302">
        <v>0.1</v>
      </c>
      <c r="BL84" s="302">
        <v>0.1</v>
      </c>
      <c r="BM84" s="302">
        <v>0.1</v>
      </c>
      <c r="BN84" s="302">
        <v>0.1</v>
      </c>
      <c r="BO84" s="302">
        <v>0.1</v>
      </c>
      <c r="BP84" s="302">
        <v>0.1</v>
      </c>
      <c r="BQ84" s="306">
        <v>0.1</v>
      </c>
      <c r="BR84" s="307"/>
      <c r="BS84" s="306"/>
      <c r="BT84" s="306"/>
      <c r="BU84"/>
      <c r="BV84" s="299" t="s">
        <v>647</v>
      </c>
      <c r="BW84" s="303" t="s">
        <v>462</v>
      </c>
      <c r="BX84" s="304" t="s">
        <v>442</v>
      </c>
      <c r="BY84" s="306">
        <v>0.2</v>
      </c>
      <c r="BZ84" s="306">
        <v>0.2</v>
      </c>
      <c r="CA84" s="306">
        <v>0.2</v>
      </c>
      <c r="CB84" s="306">
        <v>0.2</v>
      </c>
      <c r="CC84" s="306">
        <v>0.2</v>
      </c>
      <c r="CD84" s="306">
        <v>0.2</v>
      </c>
      <c r="CE84" s="306">
        <v>0.2</v>
      </c>
      <c r="CF84" s="306">
        <v>0.2</v>
      </c>
      <c r="CG84" s="306">
        <v>0.2</v>
      </c>
      <c r="CH84" s="306">
        <v>0.2</v>
      </c>
      <c r="CI84" s="307"/>
      <c r="CJ84" s="306"/>
      <c r="CK84" s="306"/>
      <c r="CL84"/>
      <c r="CM84" s="299" t="s">
        <v>647</v>
      </c>
      <c r="CN84" s="303" t="s">
        <v>462</v>
      </c>
      <c r="CO84" s="304" t="s">
        <v>466</v>
      </c>
      <c r="CP84" s="306">
        <v>0.2</v>
      </c>
      <c r="CQ84" s="306">
        <v>0.2</v>
      </c>
      <c r="CR84" s="306">
        <v>0.2</v>
      </c>
      <c r="CS84" s="306">
        <v>0.2</v>
      </c>
      <c r="CT84" s="306">
        <v>0.2</v>
      </c>
      <c r="CU84" s="306">
        <v>0.2</v>
      </c>
      <c r="CV84" s="306">
        <v>0.2</v>
      </c>
      <c r="CW84" s="306">
        <v>0.2</v>
      </c>
      <c r="CX84" s="306">
        <v>0.2</v>
      </c>
      <c r="CY84" s="306">
        <v>0.2</v>
      </c>
      <c r="CZ84" s="307"/>
      <c r="DA84" s="306"/>
      <c r="DB84" s="306"/>
      <c r="DC84" s="422"/>
      <c r="DD84"/>
    </row>
    <row r="85" spans="1:108" ht="14.25" thickBot="1" x14ac:dyDescent="0.2">
      <c r="B85" s="163"/>
      <c r="C85" s="162"/>
      <c r="D85" s="141">
        <v>6</v>
      </c>
      <c r="E85" s="138" t="s">
        <v>183</v>
      </c>
      <c r="F85" s="157"/>
      <c r="H85" s="470">
        <f t="shared" si="161"/>
        <v>4</v>
      </c>
      <c r="I85" s="470">
        <f t="shared" si="162"/>
        <v>0</v>
      </c>
      <c r="K85" s="1">
        <f t="shared" si="156"/>
        <v>1</v>
      </c>
      <c r="L85" s="1">
        <f t="shared" si="30"/>
        <v>0</v>
      </c>
      <c r="M85" s="1">
        <f t="shared" si="31"/>
        <v>0</v>
      </c>
      <c r="N85" s="1">
        <f t="shared" si="32"/>
        <v>0</v>
      </c>
      <c r="O85" s="1">
        <f t="shared" si="33"/>
        <v>0</v>
      </c>
      <c r="P85" s="1">
        <f t="shared" si="34"/>
        <v>0</v>
      </c>
      <c r="Q85" s="1">
        <f t="shared" si="35"/>
        <v>0</v>
      </c>
      <c r="R85" s="1">
        <f t="shared" si="36"/>
        <v>0</v>
      </c>
      <c r="S85" s="1">
        <f t="shared" si="37"/>
        <v>0</v>
      </c>
      <c r="T85" s="1">
        <f t="shared" si="38"/>
        <v>0</v>
      </c>
      <c r="U85" s="1">
        <f t="shared" si="39"/>
        <v>0</v>
      </c>
      <c r="V85" s="1">
        <f t="shared" si="40"/>
        <v>0</v>
      </c>
      <c r="W85" s="1">
        <f t="shared" si="41"/>
        <v>0</v>
      </c>
      <c r="Y85" s="507">
        <v>4</v>
      </c>
      <c r="Z85" s="507"/>
      <c r="AA85" s="507"/>
      <c r="AB85" s="507"/>
      <c r="AC85" s="507"/>
      <c r="AD85" s="507"/>
      <c r="AE85" s="507"/>
      <c r="AF85" s="507"/>
      <c r="AG85" s="507"/>
      <c r="AH85" s="507"/>
      <c r="AI85" s="507"/>
      <c r="AJ85" s="507"/>
      <c r="AK85" s="507"/>
      <c r="AN85" s="299" t="str">
        <f t="shared" si="140"/>
        <v>2.2.6</v>
      </c>
      <c r="AO85" s="299" t="str">
        <f t="shared" si="141"/>
        <v xml:space="preserve"> Q2 2.2</v>
      </c>
      <c r="AP85" s="300" t="str">
        <f t="shared" si="142"/>
        <v>主要設備機器の更新必要間隔</v>
      </c>
      <c r="AQ85" s="301">
        <f t="shared" si="143"/>
        <v>0.2</v>
      </c>
      <c r="AR85" s="301">
        <f t="shared" si="144"/>
        <v>0.2</v>
      </c>
      <c r="AS85" s="301">
        <f t="shared" si="145"/>
        <v>0.2</v>
      </c>
      <c r="AT85" s="301">
        <f t="shared" si="146"/>
        <v>0.2</v>
      </c>
      <c r="AU85" s="301">
        <f t="shared" si="147"/>
        <v>0.2</v>
      </c>
      <c r="AV85" s="301">
        <f t="shared" si="148"/>
        <v>0.2</v>
      </c>
      <c r="AW85" s="301">
        <f t="shared" si="149"/>
        <v>0.2</v>
      </c>
      <c r="AX85" s="310">
        <f t="shared" si="150"/>
        <v>0.2</v>
      </c>
      <c r="AY85" s="301">
        <f t="shared" si="151"/>
        <v>0.2</v>
      </c>
      <c r="AZ85" s="301">
        <f t="shared" si="152"/>
        <v>0.25</v>
      </c>
      <c r="BA85" s="302">
        <f t="shared" si="153"/>
        <v>0</v>
      </c>
      <c r="BB85" s="301">
        <f t="shared" si="154"/>
        <v>0</v>
      </c>
      <c r="BC85" s="301">
        <f t="shared" si="155"/>
        <v>0</v>
      </c>
      <c r="BE85" s="299" t="s">
        <v>648</v>
      </c>
      <c r="BF85" s="303" t="s">
        <v>462</v>
      </c>
      <c r="BG85" s="304" t="s">
        <v>467</v>
      </c>
      <c r="BH85" s="302">
        <v>0.2</v>
      </c>
      <c r="BI85" s="302">
        <v>0.2</v>
      </c>
      <c r="BJ85" s="302">
        <v>0.2</v>
      </c>
      <c r="BK85" s="302">
        <v>0.2</v>
      </c>
      <c r="BL85" s="302">
        <v>0.2</v>
      </c>
      <c r="BM85" s="302">
        <v>0.2</v>
      </c>
      <c r="BN85" s="302">
        <v>0.2</v>
      </c>
      <c r="BO85" s="302">
        <v>0.2</v>
      </c>
      <c r="BP85" s="302">
        <v>0.2</v>
      </c>
      <c r="BQ85" s="306">
        <v>0.25</v>
      </c>
      <c r="BR85" s="307">
        <v>0</v>
      </c>
      <c r="BS85" s="306">
        <v>0</v>
      </c>
      <c r="BT85" s="306">
        <v>0</v>
      </c>
      <c r="BV85" s="299" t="s">
        <v>648</v>
      </c>
      <c r="BW85" s="303" t="s">
        <v>462</v>
      </c>
      <c r="BX85" s="304" t="s">
        <v>467</v>
      </c>
      <c r="BY85" s="306">
        <v>0.2</v>
      </c>
      <c r="BZ85" s="306">
        <v>0.2</v>
      </c>
      <c r="CA85" s="306">
        <v>0.2</v>
      </c>
      <c r="CB85" s="306">
        <v>0.2</v>
      </c>
      <c r="CC85" s="306">
        <v>0.2</v>
      </c>
      <c r="CD85" s="306">
        <v>0.2</v>
      </c>
      <c r="CE85" s="306">
        <v>0.2</v>
      </c>
      <c r="CF85" s="306">
        <v>0.2</v>
      </c>
      <c r="CG85" s="306">
        <v>0.2</v>
      </c>
      <c r="CH85" s="306">
        <v>0.2</v>
      </c>
      <c r="CI85" s="307"/>
      <c r="CJ85" s="306"/>
      <c r="CK85" s="306"/>
      <c r="CM85" s="299" t="s">
        <v>648</v>
      </c>
      <c r="CN85" s="303" t="s">
        <v>462</v>
      </c>
      <c r="CO85" s="304" t="s">
        <v>467</v>
      </c>
      <c r="CP85" s="306">
        <v>0.2</v>
      </c>
      <c r="CQ85" s="306">
        <v>0.2</v>
      </c>
      <c r="CR85" s="306">
        <v>0.2</v>
      </c>
      <c r="CS85" s="306">
        <v>0.2</v>
      </c>
      <c r="CT85" s="306">
        <v>0.2</v>
      </c>
      <c r="CU85" s="306">
        <v>0.2</v>
      </c>
      <c r="CV85" s="306">
        <v>0.2</v>
      </c>
      <c r="CW85" s="306">
        <v>0.2</v>
      </c>
      <c r="CX85" s="306">
        <v>0.2</v>
      </c>
      <c r="CY85" s="306">
        <v>0.2</v>
      </c>
      <c r="CZ85" s="307"/>
      <c r="DA85" s="306"/>
      <c r="DB85" s="306"/>
      <c r="DC85" s="422"/>
    </row>
    <row r="86" spans="1:108" ht="14.25" thickBot="1" x14ac:dyDescent="0.2">
      <c r="B86" s="163"/>
      <c r="C86" s="146">
        <v>2.2999999999999998</v>
      </c>
      <c r="D86" s="137" t="s">
        <v>184</v>
      </c>
      <c r="E86" s="154"/>
      <c r="F86" s="155"/>
      <c r="H86" s="480"/>
      <c r="I86" s="481"/>
      <c r="K86" s="1">
        <f t="shared" si="156"/>
        <v>0</v>
      </c>
      <c r="L86" s="1">
        <f t="shared" si="30"/>
        <v>0</v>
      </c>
      <c r="M86" s="1">
        <f t="shared" si="31"/>
        <v>0</v>
      </c>
      <c r="N86" s="1">
        <f t="shared" si="32"/>
        <v>0</v>
      </c>
      <c r="O86" s="1">
        <f t="shared" si="33"/>
        <v>0</v>
      </c>
      <c r="P86" s="1">
        <f t="shared" si="34"/>
        <v>0</v>
      </c>
      <c r="Q86" s="1">
        <f t="shared" si="35"/>
        <v>0</v>
      </c>
      <c r="R86" s="1">
        <f t="shared" si="36"/>
        <v>0</v>
      </c>
      <c r="S86" s="1">
        <f t="shared" si="37"/>
        <v>0</v>
      </c>
      <c r="T86" s="1">
        <f t="shared" si="38"/>
        <v>0</v>
      </c>
      <c r="U86" s="1">
        <f t="shared" si="39"/>
        <v>0</v>
      </c>
      <c r="V86" s="1">
        <f t="shared" si="40"/>
        <v>0</v>
      </c>
      <c r="W86" s="1">
        <f t="shared" si="41"/>
        <v>0</v>
      </c>
      <c r="Y86" s="517" t="s">
        <v>678</v>
      </c>
      <c r="Z86" s="517" t="s">
        <v>678</v>
      </c>
      <c r="AA86" s="517" t="s">
        <v>678</v>
      </c>
      <c r="AB86" s="517" t="s">
        <v>678</v>
      </c>
      <c r="AC86" s="517" t="s">
        <v>678</v>
      </c>
      <c r="AD86" s="517" t="s">
        <v>678</v>
      </c>
      <c r="AE86" s="517" t="s">
        <v>678</v>
      </c>
      <c r="AF86" s="517" t="s">
        <v>678</v>
      </c>
      <c r="AG86" s="517" t="s">
        <v>678</v>
      </c>
      <c r="AH86" s="517" t="s">
        <v>678</v>
      </c>
      <c r="AI86" s="517" t="s">
        <v>678</v>
      </c>
      <c r="AJ86" s="517" t="s">
        <v>678</v>
      </c>
      <c r="AK86" s="517" t="s">
        <v>678</v>
      </c>
      <c r="AN86" s="299">
        <f t="shared" si="140"/>
        <v>2.2999999999999998</v>
      </c>
      <c r="AO86" s="299" t="str">
        <f t="shared" si="141"/>
        <v xml:space="preserve"> Q2 2</v>
      </c>
      <c r="AP86" s="300" t="str">
        <f t="shared" si="142"/>
        <v>適切な更新</v>
      </c>
      <c r="AQ86" s="301">
        <f t="shared" si="143"/>
        <v>0.25</v>
      </c>
      <c r="AR86" s="301">
        <f t="shared" si="144"/>
        <v>0.25</v>
      </c>
      <c r="AS86" s="301">
        <f t="shared" si="145"/>
        <v>0.25</v>
      </c>
      <c r="AT86" s="301">
        <f t="shared" si="146"/>
        <v>0.25</v>
      </c>
      <c r="AU86" s="301">
        <f t="shared" si="147"/>
        <v>0.25</v>
      </c>
      <c r="AV86" s="301">
        <f t="shared" si="148"/>
        <v>0.25</v>
      </c>
      <c r="AW86" s="301">
        <f t="shared" si="149"/>
        <v>0.25</v>
      </c>
      <c r="AX86" s="310">
        <f t="shared" si="150"/>
        <v>0.25</v>
      </c>
      <c r="AY86" s="301">
        <f t="shared" si="151"/>
        <v>0.25</v>
      </c>
      <c r="AZ86" s="301">
        <f t="shared" si="152"/>
        <v>0.25</v>
      </c>
      <c r="BA86" s="302">
        <f t="shared" si="153"/>
        <v>0</v>
      </c>
      <c r="BB86" s="301">
        <f t="shared" si="154"/>
        <v>0</v>
      </c>
      <c r="BC86" s="301">
        <f t="shared" si="155"/>
        <v>0</v>
      </c>
      <c r="BE86" s="299">
        <v>2.2999999999999998</v>
      </c>
      <c r="BF86" s="299" t="s">
        <v>649</v>
      </c>
      <c r="BG86" s="303" t="s">
        <v>184</v>
      </c>
      <c r="BH86" s="301">
        <v>0.25</v>
      </c>
      <c r="BI86" s="301">
        <v>0.25</v>
      </c>
      <c r="BJ86" s="301">
        <v>0.25</v>
      </c>
      <c r="BK86" s="301">
        <v>0.25</v>
      </c>
      <c r="BL86" s="301">
        <v>0.25</v>
      </c>
      <c r="BM86" s="301">
        <v>0.25</v>
      </c>
      <c r="BN86" s="301">
        <v>0.25</v>
      </c>
      <c r="BO86" s="310">
        <v>0.25</v>
      </c>
      <c r="BP86" s="301">
        <v>0.25</v>
      </c>
      <c r="BQ86" s="306">
        <v>0.25</v>
      </c>
      <c r="BR86" s="306"/>
      <c r="BS86" s="307"/>
      <c r="BT86" s="306"/>
      <c r="BV86" s="322">
        <v>2.2999999999999998</v>
      </c>
      <c r="BW86" s="350" t="s">
        <v>458</v>
      </c>
      <c r="BX86" s="327" t="s">
        <v>443</v>
      </c>
      <c r="BY86" s="328">
        <v>0</v>
      </c>
      <c r="BZ86" s="328">
        <v>0</v>
      </c>
      <c r="CA86" s="328">
        <v>0</v>
      </c>
      <c r="CB86" s="328">
        <v>0</v>
      </c>
      <c r="CC86" s="328">
        <v>0</v>
      </c>
      <c r="CD86" s="328">
        <v>0</v>
      </c>
      <c r="CE86" s="328">
        <v>0</v>
      </c>
      <c r="CF86" s="328">
        <v>0</v>
      </c>
      <c r="CG86" s="328">
        <v>0</v>
      </c>
      <c r="CH86" s="328">
        <v>0</v>
      </c>
      <c r="CI86" s="330"/>
      <c r="CJ86" s="328"/>
      <c r="CK86" s="328"/>
      <c r="CM86" s="322">
        <v>2.2999999999999998</v>
      </c>
      <c r="CN86" s="350" t="s">
        <v>458</v>
      </c>
      <c r="CO86" s="327" t="s">
        <v>184</v>
      </c>
      <c r="CP86" s="328">
        <v>0</v>
      </c>
      <c r="CQ86" s="328">
        <v>0</v>
      </c>
      <c r="CR86" s="328">
        <v>0</v>
      </c>
      <c r="CS86" s="328">
        <v>0</v>
      </c>
      <c r="CT86" s="328">
        <v>0</v>
      </c>
      <c r="CU86" s="328">
        <v>0</v>
      </c>
      <c r="CV86" s="328">
        <v>0</v>
      </c>
      <c r="CW86" s="328">
        <v>0</v>
      </c>
      <c r="CX86" s="328">
        <v>0</v>
      </c>
      <c r="CY86" s="328">
        <v>0</v>
      </c>
      <c r="CZ86" s="328"/>
      <c r="DA86" s="328"/>
      <c r="DB86" s="328"/>
      <c r="DC86" s="422"/>
    </row>
    <row r="87" spans="1:108" x14ac:dyDescent="0.15">
      <c r="B87" s="163"/>
      <c r="C87" s="140"/>
      <c r="D87" s="141">
        <v>1</v>
      </c>
      <c r="E87" s="138" t="s">
        <v>16</v>
      </c>
      <c r="F87" s="157"/>
      <c r="H87" s="473">
        <f>IF(SUMPRODUCT($Y$7:$AH$7,K87:T87)=0,0,SUMPRODUCT($Y$7:$AH$7,Y87:AH87)/SUMPRODUCT($Y$7:$AH$7,K87:T87))</f>
        <v>4</v>
      </c>
      <c r="I87" s="473">
        <f>IF(SUMPRODUCT($AI$7:$AK$7,U87:W87)=0,0,SUMPRODUCT($AI$7:$AK$7,AI87:AK87)/SUMPRODUCT($AI$7:$AK$7,U87:W87))</f>
        <v>0</v>
      </c>
      <c r="K87" s="1">
        <f t="shared" si="156"/>
        <v>1</v>
      </c>
      <c r="L87" s="1">
        <f t="shared" si="30"/>
        <v>0</v>
      </c>
      <c r="M87" s="1">
        <f t="shared" si="31"/>
        <v>0</v>
      </c>
      <c r="N87" s="1">
        <f t="shared" si="32"/>
        <v>0</v>
      </c>
      <c r="O87" s="1">
        <f t="shared" si="33"/>
        <v>0</v>
      </c>
      <c r="P87" s="1">
        <f t="shared" si="34"/>
        <v>0</v>
      </c>
      <c r="Q87" s="1">
        <f t="shared" si="35"/>
        <v>0</v>
      </c>
      <c r="R87" s="1">
        <f t="shared" si="36"/>
        <v>0</v>
      </c>
      <c r="S87" s="1">
        <f t="shared" si="37"/>
        <v>0</v>
      </c>
      <c r="T87" s="1">
        <f t="shared" si="38"/>
        <v>0</v>
      </c>
      <c r="U87" s="1">
        <f t="shared" si="39"/>
        <v>0</v>
      </c>
      <c r="V87" s="1">
        <f t="shared" si="40"/>
        <v>0</v>
      </c>
      <c r="W87" s="1">
        <f t="shared" si="41"/>
        <v>0</v>
      </c>
      <c r="Y87" s="509">
        <v>4</v>
      </c>
      <c r="Z87" s="509"/>
      <c r="AA87" s="509"/>
      <c r="AB87" s="509"/>
      <c r="AC87" s="509"/>
      <c r="AD87" s="509"/>
      <c r="AE87" s="509"/>
      <c r="AF87" s="509"/>
      <c r="AG87" s="509"/>
      <c r="AH87" s="509"/>
      <c r="AI87" s="509"/>
      <c r="AJ87" s="509"/>
      <c r="AK87" s="509"/>
      <c r="AN87" s="299" t="str">
        <f t="shared" si="140"/>
        <v>2.3.1</v>
      </c>
      <c r="AO87" s="299" t="str">
        <f t="shared" si="141"/>
        <v xml:space="preserve"> Q2 2.3</v>
      </c>
      <c r="AP87" s="300" t="str">
        <f t="shared" si="142"/>
        <v>屋上（屋根）・外壁仕上げ材の更新</v>
      </c>
      <c r="AQ87" s="301">
        <f t="shared" si="143"/>
        <v>0.33333333333333331</v>
      </c>
      <c r="AR87" s="301">
        <f t="shared" si="144"/>
        <v>0.33333333333333331</v>
      </c>
      <c r="AS87" s="301">
        <f t="shared" si="145"/>
        <v>0.33333333333333331</v>
      </c>
      <c r="AT87" s="301">
        <f t="shared" si="146"/>
        <v>0.33333333333333331</v>
      </c>
      <c r="AU87" s="301">
        <f t="shared" si="147"/>
        <v>0.33333333333333331</v>
      </c>
      <c r="AV87" s="301">
        <f t="shared" si="148"/>
        <v>0.33333333333333331</v>
      </c>
      <c r="AW87" s="301">
        <f t="shared" si="149"/>
        <v>0.33333333333333331</v>
      </c>
      <c r="AX87" s="310">
        <f t="shared" si="150"/>
        <v>0.33333333333333331</v>
      </c>
      <c r="AY87" s="301">
        <f t="shared" si="151"/>
        <v>0.33333333333333331</v>
      </c>
      <c r="AZ87" s="301">
        <f t="shared" si="152"/>
        <v>0.33333333333333331</v>
      </c>
      <c r="BA87" s="302">
        <f t="shared" si="153"/>
        <v>0</v>
      </c>
      <c r="BB87" s="301">
        <f t="shared" si="154"/>
        <v>0</v>
      </c>
      <c r="BC87" s="301">
        <f t="shared" si="155"/>
        <v>0</v>
      </c>
      <c r="BE87" s="299" t="s">
        <v>650</v>
      </c>
      <c r="BF87" s="299" t="s">
        <v>651</v>
      </c>
      <c r="BG87" s="303" t="s">
        <v>16</v>
      </c>
      <c r="BH87" s="339">
        <v>0.33333333333333331</v>
      </c>
      <c r="BI87" s="339">
        <v>0.33333333333333331</v>
      </c>
      <c r="BJ87" s="339">
        <v>0.33333333333333331</v>
      </c>
      <c r="BK87" s="339">
        <v>0.33333333333333331</v>
      </c>
      <c r="BL87" s="339">
        <v>0.33333333333333331</v>
      </c>
      <c r="BM87" s="339">
        <v>0.33333333333333331</v>
      </c>
      <c r="BN87" s="339">
        <v>0.33333333333333331</v>
      </c>
      <c r="BO87" s="339">
        <v>0.33333333333333331</v>
      </c>
      <c r="BP87" s="339">
        <v>0.33333333333333331</v>
      </c>
      <c r="BQ87" s="306">
        <v>0.33333333333333331</v>
      </c>
      <c r="BR87" s="306"/>
      <c r="BS87" s="307"/>
      <c r="BT87" s="306"/>
      <c r="BV87" s="322" t="s">
        <v>652</v>
      </c>
      <c r="BW87" s="165" t="s">
        <v>468</v>
      </c>
      <c r="BX87" s="327" t="s">
        <v>444</v>
      </c>
      <c r="BY87" s="328">
        <v>0</v>
      </c>
      <c r="BZ87" s="328">
        <v>0</v>
      </c>
      <c r="CA87" s="328">
        <v>0</v>
      </c>
      <c r="CB87" s="328">
        <v>0</v>
      </c>
      <c r="CC87" s="328">
        <v>0</v>
      </c>
      <c r="CD87" s="328">
        <v>0</v>
      </c>
      <c r="CE87" s="328">
        <v>0</v>
      </c>
      <c r="CF87" s="328">
        <v>0</v>
      </c>
      <c r="CG87" s="328">
        <v>0</v>
      </c>
      <c r="CH87" s="328">
        <v>0</v>
      </c>
      <c r="CI87" s="330"/>
      <c r="CJ87" s="328"/>
      <c r="CK87" s="328"/>
      <c r="CM87" s="322" t="s">
        <v>652</v>
      </c>
      <c r="CN87" s="165" t="s">
        <v>468</v>
      </c>
      <c r="CO87" s="327" t="s">
        <v>16</v>
      </c>
      <c r="CP87" s="328">
        <v>0</v>
      </c>
      <c r="CQ87" s="328">
        <v>0</v>
      </c>
      <c r="CR87" s="328">
        <v>0</v>
      </c>
      <c r="CS87" s="328">
        <v>0</v>
      </c>
      <c r="CT87" s="328">
        <v>0</v>
      </c>
      <c r="CU87" s="328">
        <v>0</v>
      </c>
      <c r="CV87" s="328">
        <v>0</v>
      </c>
      <c r="CW87" s="328">
        <v>0</v>
      </c>
      <c r="CX87" s="328">
        <v>0</v>
      </c>
      <c r="CY87" s="328">
        <v>0</v>
      </c>
      <c r="CZ87" s="328"/>
      <c r="DA87" s="328"/>
      <c r="DB87" s="328"/>
      <c r="DC87" s="422"/>
    </row>
    <row r="88" spans="1:108" x14ac:dyDescent="0.15">
      <c r="B88" s="163"/>
      <c r="C88" s="140"/>
      <c r="D88" s="141">
        <v>2</v>
      </c>
      <c r="E88" s="138" t="s">
        <v>17</v>
      </c>
      <c r="F88" s="157"/>
      <c r="H88" s="474">
        <f t="shared" ref="H88:H89" si="163">IF(SUMPRODUCT($Y$7:$AH$7,K88:T88)=0,0,SUMPRODUCT($Y$7:$AH$7,Y88:AH88)/SUMPRODUCT($Y$7:$AH$7,K88:T88))</f>
        <v>4</v>
      </c>
      <c r="I88" s="474">
        <f t="shared" ref="I88:I89" si="164">IF(SUMPRODUCT($AI$7:$AK$7,U88:W88)=0,0,SUMPRODUCT($AI$7:$AK$7,AI88:AK88)/SUMPRODUCT($AI$7:$AK$7,U88:W88))</f>
        <v>0</v>
      </c>
      <c r="K88" s="1">
        <f t="shared" si="156"/>
        <v>1</v>
      </c>
      <c r="L88" s="1">
        <f t="shared" si="30"/>
        <v>0</v>
      </c>
      <c r="M88" s="1">
        <f t="shared" si="31"/>
        <v>0</v>
      </c>
      <c r="N88" s="1">
        <f t="shared" si="32"/>
        <v>0</v>
      </c>
      <c r="O88" s="1">
        <f t="shared" si="33"/>
        <v>0</v>
      </c>
      <c r="P88" s="1">
        <f t="shared" si="34"/>
        <v>0</v>
      </c>
      <c r="Q88" s="1">
        <f t="shared" si="35"/>
        <v>0</v>
      </c>
      <c r="R88" s="1">
        <f t="shared" si="36"/>
        <v>0</v>
      </c>
      <c r="S88" s="1">
        <f t="shared" si="37"/>
        <v>0</v>
      </c>
      <c r="T88" s="1">
        <f t="shared" si="38"/>
        <v>0</v>
      </c>
      <c r="U88" s="1">
        <f t="shared" si="39"/>
        <v>0</v>
      </c>
      <c r="V88" s="1">
        <f t="shared" si="40"/>
        <v>0</v>
      </c>
      <c r="W88" s="1">
        <f t="shared" si="41"/>
        <v>0</v>
      </c>
      <c r="Y88" s="510">
        <v>4</v>
      </c>
      <c r="Z88" s="510"/>
      <c r="AA88" s="510"/>
      <c r="AB88" s="510"/>
      <c r="AC88" s="510"/>
      <c r="AD88" s="510"/>
      <c r="AE88" s="510"/>
      <c r="AF88" s="510"/>
      <c r="AG88" s="510"/>
      <c r="AH88" s="510"/>
      <c r="AI88" s="510"/>
      <c r="AJ88" s="510"/>
      <c r="AK88" s="510"/>
      <c r="AN88" s="299" t="str">
        <f t="shared" si="140"/>
        <v>2.3.2</v>
      </c>
      <c r="AO88" s="299" t="str">
        <f t="shared" si="141"/>
        <v xml:space="preserve"> Q2 2.3</v>
      </c>
      <c r="AP88" s="300" t="str">
        <f t="shared" si="142"/>
        <v>配管・配線材の更新</v>
      </c>
      <c r="AQ88" s="301">
        <f t="shared" si="143"/>
        <v>0.33333333333333331</v>
      </c>
      <c r="AR88" s="301">
        <f t="shared" si="144"/>
        <v>0.33333333333333331</v>
      </c>
      <c r="AS88" s="301">
        <f t="shared" si="145"/>
        <v>0.33333333333333331</v>
      </c>
      <c r="AT88" s="301">
        <f t="shared" si="146"/>
        <v>0.33333333333333331</v>
      </c>
      <c r="AU88" s="301">
        <f t="shared" si="147"/>
        <v>0.33333333333333331</v>
      </c>
      <c r="AV88" s="301">
        <f t="shared" si="148"/>
        <v>0.33333333333333331</v>
      </c>
      <c r="AW88" s="301">
        <f t="shared" si="149"/>
        <v>0.33333333333333331</v>
      </c>
      <c r="AX88" s="310">
        <f t="shared" si="150"/>
        <v>0.33333333333333331</v>
      </c>
      <c r="AY88" s="301">
        <f t="shared" si="151"/>
        <v>0.33333333333333331</v>
      </c>
      <c r="AZ88" s="301">
        <f t="shared" si="152"/>
        <v>0.33333333333333331</v>
      </c>
      <c r="BA88" s="302">
        <f t="shared" si="153"/>
        <v>0</v>
      </c>
      <c r="BB88" s="301">
        <f t="shared" si="154"/>
        <v>0</v>
      </c>
      <c r="BC88" s="301">
        <f t="shared" si="155"/>
        <v>0</v>
      </c>
      <c r="BE88" s="299" t="s">
        <v>653</v>
      </c>
      <c r="BF88" s="299" t="s">
        <v>654</v>
      </c>
      <c r="BG88" s="303" t="s">
        <v>17</v>
      </c>
      <c r="BH88" s="339">
        <v>0.33333333333333331</v>
      </c>
      <c r="BI88" s="339">
        <v>0.33333333333333331</v>
      </c>
      <c r="BJ88" s="339">
        <v>0.33333333333333331</v>
      </c>
      <c r="BK88" s="339">
        <v>0.33333333333333331</v>
      </c>
      <c r="BL88" s="339">
        <v>0.33333333333333331</v>
      </c>
      <c r="BM88" s="339">
        <v>0.33333333333333331</v>
      </c>
      <c r="BN88" s="339">
        <v>0.33333333333333331</v>
      </c>
      <c r="BO88" s="339">
        <v>0.33333333333333331</v>
      </c>
      <c r="BP88" s="339">
        <v>0.33333333333333331</v>
      </c>
      <c r="BQ88" s="306">
        <v>0.33333333333333331</v>
      </c>
      <c r="BR88" s="306"/>
      <c r="BS88" s="307"/>
      <c r="BT88" s="306"/>
      <c r="BV88" s="322" t="s">
        <v>299</v>
      </c>
      <c r="BW88" s="165" t="s">
        <v>468</v>
      </c>
      <c r="BX88" s="327" t="s">
        <v>445</v>
      </c>
      <c r="BY88" s="328">
        <v>0</v>
      </c>
      <c r="BZ88" s="328">
        <v>0</v>
      </c>
      <c r="CA88" s="328">
        <v>0</v>
      </c>
      <c r="CB88" s="328">
        <v>0</v>
      </c>
      <c r="CC88" s="328">
        <v>0</v>
      </c>
      <c r="CD88" s="328">
        <v>0</v>
      </c>
      <c r="CE88" s="328">
        <v>0</v>
      </c>
      <c r="CF88" s="328">
        <v>0</v>
      </c>
      <c r="CG88" s="328">
        <v>0</v>
      </c>
      <c r="CH88" s="328">
        <v>0</v>
      </c>
      <c r="CI88" s="330"/>
      <c r="CJ88" s="328"/>
      <c r="CK88" s="328"/>
      <c r="CM88" s="322" t="s">
        <v>299</v>
      </c>
      <c r="CN88" s="165" t="s">
        <v>468</v>
      </c>
      <c r="CO88" s="327" t="s">
        <v>17</v>
      </c>
      <c r="CP88" s="328">
        <v>0</v>
      </c>
      <c r="CQ88" s="328">
        <v>0</v>
      </c>
      <c r="CR88" s="328">
        <v>0</v>
      </c>
      <c r="CS88" s="328">
        <v>0</v>
      </c>
      <c r="CT88" s="328">
        <v>0</v>
      </c>
      <c r="CU88" s="328">
        <v>0</v>
      </c>
      <c r="CV88" s="328">
        <v>0</v>
      </c>
      <c r="CW88" s="328">
        <v>0</v>
      </c>
      <c r="CX88" s="328">
        <v>0</v>
      </c>
      <c r="CY88" s="328">
        <v>0</v>
      </c>
      <c r="CZ88" s="328"/>
      <c r="DA88" s="328"/>
      <c r="DB88" s="328"/>
      <c r="DC88" s="422"/>
    </row>
    <row r="89" spans="1:108" ht="14.25" thickBot="1" x14ac:dyDescent="0.2">
      <c r="B89" s="163"/>
      <c r="C89" s="144"/>
      <c r="D89" s="141">
        <v>3</v>
      </c>
      <c r="E89" s="138" t="s">
        <v>469</v>
      </c>
      <c r="F89" s="157"/>
      <c r="H89" s="470">
        <f t="shared" si="163"/>
        <v>4</v>
      </c>
      <c r="I89" s="470">
        <f t="shared" si="164"/>
        <v>0</v>
      </c>
      <c r="K89" s="1">
        <f t="shared" si="156"/>
        <v>1</v>
      </c>
      <c r="L89" s="1">
        <f t="shared" si="30"/>
        <v>0</v>
      </c>
      <c r="M89" s="1">
        <f t="shared" si="31"/>
        <v>0</v>
      </c>
      <c r="N89" s="1">
        <f t="shared" si="32"/>
        <v>0</v>
      </c>
      <c r="O89" s="1">
        <f t="shared" si="33"/>
        <v>0</v>
      </c>
      <c r="P89" s="1">
        <f t="shared" si="34"/>
        <v>0</v>
      </c>
      <c r="Q89" s="1">
        <f t="shared" si="35"/>
        <v>0</v>
      </c>
      <c r="R89" s="1">
        <f t="shared" si="36"/>
        <v>0</v>
      </c>
      <c r="S89" s="1">
        <f t="shared" si="37"/>
        <v>0</v>
      </c>
      <c r="T89" s="1">
        <f t="shared" si="38"/>
        <v>0</v>
      </c>
      <c r="U89" s="1">
        <f t="shared" si="39"/>
        <v>0</v>
      </c>
      <c r="V89" s="1">
        <f t="shared" si="40"/>
        <v>0</v>
      </c>
      <c r="W89" s="1">
        <f t="shared" si="41"/>
        <v>0</v>
      </c>
      <c r="Y89" s="507">
        <v>4</v>
      </c>
      <c r="Z89" s="507"/>
      <c r="AA89" s="507"/>
      <c r="AB89" s="507"/>
      <c r="AC89" s="507"/>
      <c r="AD89" s="507"/>
      <c r="AE89" s="507"/>
      <c r="AF89" s="507"/>
      <c r="AG89" s="507"/>
      <c r="AH89" s="507"/>
      <c r="AI89" s="507"/>
      <c r="AJ89" s="507"/>
      <c r="AK89" s="507"/>
      <c r="AN89" s="299" t="str">
        <f t="shared" si="140"/>
        <v>2.3.3</v>
      </c>
      <c r="AO89" s="299" t="str">
        <f t="shared" si="141"/>
        <v xml:space="preserve"> Q2 2.3</v>
      </c>
      <c r="AP89" s="300" t="str">
        <f t="shared" si="142"/>
        <v>主要設備機器の更新</v>
      </c>
      <c r="AQ89" s="301">
        <f t="shared" si="143"/>
        <v>0.33333333333333331</v>
      </c>
      <c r="AR89" s="301">
        <f t="shared" si="144"/>
        <v>0.33333333333333331</v>
      </c>
      <c r="AS89" s="301">
        <f t="shared" si="145"/>
        <v>0.33333333333333331</v>
      </c>
      <c r="AT89" s="301">
        <f t="shared" si="146"/>
        <v>0.33333333333333331</v>
      </c>
      <c r="AU89" s="301">
        <f t="shared" si="147"/>
        <v>0.33333333333333331</v>
      </c>
      <c r="AV89" s="301">
        <f t="shared" si="148"/>
        <v>0.33333333333333331</v>
      </c>
      <c r="AW89" s="301">
        <f t="shared" si="149"/>
        <v>0.33333333333333331</v>
      </c>
      <c r="AX89" s="310">
        <f t="shared" si="150"/>
        <v>0.33333333333333331</v>
      </c>
      <c r="AY89" s="301">
        <f t="shared" si="151"/>
        <v>0.33333333333333331</v>
      </c>
      <c r="AZ89" s="301">
        <f t="shared" si="152"/>
        <v>0.33333333333333331</v>
      </c>
      <c r="BA89" s="302">
        <f t="shared" si="153"/>
        <v>0</v>
      </c>
      <c r="BB89" s="301">
        <f t="shared" si="154"/>
        <v>0</v>
      </c>
      <c r="BC89" s="301">
        <f t="shared" si="155"/>
        <v>0</v>
      </c>
      <c r="BE89" s="299" t="s">
        <v>300</v>
      </c>
      <c r="BF89" s="299" t="s">
        <v>301</v>
      </c>
      <c r="BG89" s="303" t="s">
        <v>469</v>
      </c>
      <c r="BH89" s="339">
        <v>0.33333333333333331</v>
      </c>
      <c r="BI89" s="339">
        <v>0.33333333333333331</v>
      </c>
      <c r="BJ89" s="339">
        <v>0.33333333333333331</v>
      </c>
      <c r="BK89" s="339">
        <v>0.33333333333333331</v>
      </c>
      <c r="BL89" s="339">
        <v>0.33333333333333331</v>
      </c>
      <c r="BM89" s="339">
        <v>0.33333333333333331</v>
      </c>
      <c r="BN89" s="339">
        <v>0.33333333333333331</v>
      </c>
      <c r="BO89" s="339">
        <v>0.33333333333333331</v>
      </c>
      <c r="BP89" s="339">
        <v>0.33333333333333331</v>
      </c>
      <c r="BQ89" s="306">
        <v>0.33333333333333331</v>
      </c>
      <c r="BR89" s="306"/>
      <c r="BS89" s="307"/>
      <c r="BT89" s="306"/>
      <c r="BV89" s="322" t="s">
        <v>302</v>
      </c>
      <c r="BW89" s="165" t="s">
        <v>468</v>
      </c>
      <c r="BX89" s="327" t="s">
        <v>446</v>
      </c>
      <c r="BY89" s="328">
        <v>0</v>
      </c>
      <c r="BZ89" s="328">
        <v>0</v>
      </c>
      <c r="CA89" s="328">
        <v>0</v>
      </c>
      <c r="CB89" s="328">
        <v>0</v>
      </c>
      <c r="CC89" s="328">
        <v>0</v>
      </c>
      <c r="CD89" s="328">
        <v>0</v>
      </c>
      <c r="CE89" s="328">
        <v>0</v>
      </c>
      <c r="CF89" s="328">
        <v>0</v>
      </c>
      <c r="CG89" s="328">
        <v>0</v>
      </c>
      <c r="CH89" s="328">
        <v>0</v>
      </c>
      <c r="CI89" s="330"/>
      <c r="CJ89" s="328"/>
      <c r="CK89" s="328"/>
      <c r="CM89" s="322" t="s">
        <v>302</v>
      </c>
      <c r="CN89" s="165" t="s">
        <v>468</v>
      </c>
      <c r="CO89" s="327" t="s">
        <v>469</v>
      </c>
      <c r="CP89" s="328">
        <v>0</v>
      </c>
      <c r="CQ89" s="328">
        <v>0</v>
      </c>
      <c r="CR89" s="328">
        <v>0</v>
      </c>
      <c r="CS89" s="328">
        <v>0</v>
      </c>
      <c r="CT89" s="328">
        <v>0</v>
      </c>
      <c r="CU89" s="328">
        <v>0</v>
      </c>
      <c r="CV89" s="328">
        <v>0</v>
      </c>
      <c r="CW89" s="328">
        <v>0</v>
      </c>
      <c r="CX89" s="328">
        <v>0</v>
      </c>
      <c r="CY89" s="328">
        <v>0</v>
      </c>
      <c r="CZ89" s="328"/>
      <c r="DA89" s="328"/>
      <c r="DB89" s="328"/>
      <c r="DC89" s="422"/>
    </row>
    <row r="90" spans="1:108" ht="14.25" thickBot="1" x14ac:dyDescent="0.2">
      <c r="B90" s="135"/>
      <c r="C90" s="136">
        <v>2.4</v>
      </c>
      <c r="D90" s="153" t="s">
        <v>18</v>
      </c>
      <c r="E90" s="154"/>
      <c r="F90" s="155"/>
      <c r="H90" s="480"/>
      <c r="I90" s="481"/>
      <c r="K90" s="1">
        <f t="shared" si="156"/>
        <v>0</v>
      </c>
      <c r="L90" s="1">
        <f t="shared" ref="L90:L153" si="165">IF(OR(Z90=0,Z90="-"),0,1)</f>
        <v>0</v>
      </c>
      <c r="M90" s="1">
        <f t="shared" ref="M90:M153" si="166">IF(OR(AA90=0,AA90="-"),0,1)</f>
        <v>0</v>
      </c>
      <c r="N90" s="1">
        <f t="shared" ref="N90:N153" si="167">IF(OR(AB90=0,AB90="-"),0,1)</f>
        <v>0</v>
      </c>
      <c r="O90" s="1">
        <f t="shared" ref="O90:O153" si="168">IF(OR(AC90=0,AC90="-"),0,1)</f>
        <v>0</v>
      </c>
      <c r="P90" s="1">
        <f t="shared" ref="P90:P153" si="169">IF(OR(AD90=0,AD90="-"),0,1)</f>
        <v>0</v>
      </c>
      <c r="Q90" s="1">
        <f t="shared" ref="Q90:Q153" si="170">IF(OR(AE90=0,AE90="-"),0,1)</f>
        <v>0</v>
      </c>
      <c r="R90" s="1">
        <f t="shared" ref="R90:R153" si="171">IF(OR(AF90=0,AF90="-"),0,1)</f>
        <v>0</v>
      </c>
      <c r="S90" s="1">
        <f t="shared" ref="S90:S153" si="172">IF(OR(AG90=0,AG90="-"),0,1)</f>
        <v>0</v>
      </c>
      <c r="T90" s="1">
        <f t="shared" ref="T90:T153" si="173">IF(OR(AH90=0,AH90="-"),0,1)</f>
        <v>0</v>
      </c>
      <c r="U90" s="1">
        <f t="shared" ref="U90:U153" si="174">IF(OR(AI90=0,AI90="-"),0,1)</f>
        <v>0</v>
      </c>
      <c r="V90" s="1">
        <f t="shared" ref="V90:V153" si="175">IF(OR(AJ90=0,AJ90="-"),0,1)</f>
        <v>0</v>
      </c>
      <c r="W90" s="1">
        <f t="shared" ref="W90:W153" si="176">IF(OR(AK90=0,AK90="-"),0,1)</f>
        <v>0</v>
      </c>
      <c r="Y90" s="517" t="s">
        <v>678</v>
      </c>
      <c r="Z90" s="517" t="s">
        <v>678</v>
      </c>
      <c r="AA90" s="517" t="s">
        <v>678</v>
      </c>
      <c r="AB90" s="517" t="s">
        <v>678</v>
      </c>
      <c r="AC90" s="517" t="s">
        <v>678</v>
      </c>
      <c r="AD90" s="517" t="s">
        <v>678</v>
      </c>
      <c r="AE90" s="517" t="s">
        <v>678</v>
      </c>
      <c r="AF90" s="517" t="s">
        <v>678</v>
      </c>
      <c r="AG90" s="517" t="s">
        <v>678</v>
      </c>
      <c r="AH90" s="517" t="s">
        <v>678</v>
      </c>
      <c r="AI90" s="517" t="s">
        <v>678</v>
      </c>
      <c r="AJ90" s="517" t="s">
        <v>678</v>
      </c>
      <c r="AK90" s="517" t="s">
        <v>678</v>
      </c>
      <c r="AN90" s="299">
        <f t="shared" si="140"/>
        <v>2.4</v>
      </c>
      <c r="AO90" s="299" t="str">
        <f t="shared" si="141"/>
        <v xml:space="preserve"> Q2 2</v>
      </c>
      <c r="AP90" s="300" t="str">
        <f t="shared" si="142"/>
        <v>信頼性</v>
      </c>
      <c r="AQ90" s="301">
        <f t="shared" si="143"/>
        <v>0.25</v>
      </c>
      <c r="AR90" s="301">
        <f t="shared" si="144"/>
        <v>0.25</v>
      </c>
      <c r="AS90" s="301">
        <f t="shared" si="145"/>
        <v>0.25</v>
      </c>
      <c r="AT90" s="301">
        <f t="shared" si="146"/>
        <v>0.25</v>
      </c>
      <c r="AU90" s="301">
        <f t="shared" si="147"/>
        <v>0.25</v>
      </c>
      <c r="AV90" s="301">
        <f t="shared" si="148"/>
        <v>0.25</v>
      </c>
      <c r="AW90" s="301">
        <f t="shared" si="149"/>
        <v>0.25</v>
      </c>
      <c r="AX90" s="310">
        <f t="shared" si="150"/>
        <v>0.25</v>
      </c>
      <c r="AY90" s="301">
        <f t="shared" si="151"/>
        <v>0.25</v>
      </c>
      <c r="AZ90" s="301">
        <f t="shared" si="152"/>
        <v>0.25</v>
      </c>
      <c r="BA90" s="302">
        <f t="shared" si="153"/>
        <v>0</v>
      </c>
      <c r="BB90" s="301">
        <f t="shared" si="154"/>
        <v>0</v>
      </c>
      <c r="BC90" s="301">
        <f t="shared" si="155"/>
        <v>0</v>
      </c>
      <c r="BE90" s="299">
        <v>2.4</v>
      </c>
      <c r="BF90" s="303" t="s">
        <v>458</v>
      </c>
      <c r="BG90" s="300" t="s">
        <v>18</v>
      </c>
      <c r="BH90" s="301">
        <v>0.25</v>
      </c>
      <c r="BI90" s="301">
        <v>0.25</v>
      </c>
      <c r="BJ90" s="301">
        <v>0.25</v>
      </c>
      <c r="BK90" s="301">
        <v>0.25</v>
      </c>
      <c r="BL90" s="301">
        <v>0.25</v>
      </c>
      <c r="BM90" s="301">
        <v>0.25</v>
      </c>
      <c r="BN90" s="301">
        <v>0.25</v>
      </c>
      <c r="BO90" s="310">
        <v>0.25</v>
      </c>
      <c r="BP90" s="301">
        <v>0.25</v>
      </c>
      <c r="BQ90" s="306">
        <v>0.25</v>
      </c>
      <c r="BR90" s="307">
        <v>0</v>
      </c>
      <c r="BS90" s="306">
        <v>0</v>
      </c>
      <c r="BT90" s="306">
        <v>0</v>
      </c>
      <c r="BV90" s="299">
        <v>2.4</v>
      </c>
      <c r="BW90" s="303" t="s">
        <v>458</v>
      </c>
      <c r="BX90" s="300" t="s">
        <v>447</v>
      </c>
      <c r="BY90" s="306">
        <v>0.2</v>
      </c>
      <c r="BZ90" s="306">
        <v>0.2</v>
      </c>
      <c r="CA90" s="306">
        <v>0.2</v>
      </c>
      <c r="CB90" s="306">
        <v>0.2</v>
      </c>
      <c r="CC90" s="306">
        <v>0.2</v>
      </c>
      <c r="CD90" s="306">
        <v>0.2</v>
      </c>
      <c r="CE90" s="306">
        <v>0.2</v>
      </c>
      <c r="CF90" s="313">
        <v>0.2</v>
      </c>
      <c r="CG90" s="306">
        <v>0.2</v>
      </c>
      <c r="CH90" s="306">
        <v>0.2</v>
      </c>
      <c r="CI90" s="307"/>
      <c r="CJ90" s="306"/>
      <c r="CK90" s="306"/>
      <c r="CM90" s="299">
        <v>2.4</v>
      </c>
      <c r="CN90" s="303" t="s">
        <v>458</v>
      </c>
      <c r="CO90" s="300" t="s">
        <v>18</v>
      </c>
      <c r="CP90" s="306">
        <v>0.2</v>
      </c>
      <c r="CQ90" s="306">
        <v>0.2</v>
      </c>
      <c r="CR90" s="306">
        <v>0.2</v>
      </c>
      <c r="CS90" s="306">
        <v>0.2</v>
      </c>
      <c r="CT90" s="306">
        <v>0.2</v>
      </c>
      <c r="CU90" s="306">
        <v>0.2</v>
      </c>
      <c r="CV90" s="306">
        <v>0.2</v>
      </c>
      <c r="CW90" s="313">
        <v>0.2</v>
      </c>
      <c r="CX90" s="306">
        <v>0.2</v>
      </c>
      <c r="CY90" s="306">
        <v>0.2</v>
      </c>
      <c r="CZ90" s="307"/>
      <c r="DA90" s="306"/>
      <c r="DB90" s="306"/>
      <c r="DC90" s="422"/>
    </row>
    <row r="91" spans="1:108" x14ac:dyDescent="0.15">
      <c r="B91" s="135"/>
      <c r="C91" s="156"/>
      <c r="D91" s="141">
        <v>1</v>
      </c>
      <c r="E91" s="138" t="s">
        <v>19</v>
      </c>
      <c r="F91" s="157"/>
      <c r="H91" s="473">
        <f>IF(SUMPRODUCT($Y$7:$AH$7,K91:T91)=0,0,SUMPRODUCT($Y$7:$AH$7,Y91:AH91)/SUMPRODUCT($Y$7:$AH$7,K91:T91))</f>
        <v>4</v>
      </c>
      <c r="I91" s="473">
        <f>IF(SUMPRODUCT($AI$7:$AK$7,U91:W91)=0,0,SUMPRODUCT($AI$7:$AK$7,AI91:AK91)/SUMPRODUCT($AI$7:$AK$7,U91:W91))</f>
        <v>0</v>
      </c>
      <c r="K91" s="1">
        <f t="shared" si="156"/>
        <v>1</v>
      </c>
      <c r="L91" s="1">
        <f t="shared" si="165"/>
        <v>0</v>
      </c>
      <c r="M91" s="1">
        <f t="shared" si="166"/>
        <v>0</v>
      </c>
      <c r="N91" s="1">
        <f t="shared" si="167"/>
        <v>0</v>
      </c>
      <c r="O91" s="1">
        <f t="shared" si="168"/>
        <v>0</v>
      </c>
      <c r="P91" s="1">
        <f t="shared" si="169"/>
        <v>0</v>
      </c>
      <c r="Q91" s="1">
        <f t="shared" si="170"/>
        <v>0</v>
      </c>
      <c r="R91" s="1">
        <f t="shared" si="171"/>
        <v>0</v>
      </c>
      <c r="S91" s="1">
        <f t="shared" si="172"/>
        <v>0</v>
      </c>
      <c r="T91" s="1">
        <f t="shared" si="173"/>
        <v>0</v>
      </c>
      <c r="U91" s="1">
        <f t="shared" si="174"/>
        <v>0</v>
      </c>
      <c r="V91" s="1">
        <f t="shared" si="175"/>
        <v>0</v>
      </c>
      <c r="W91" s="1">
        <f t="shared" si="176"/>
        <v>0</v>
      </c>
      <c r="Y91" s="509">
        <v>4</v>
      </c>
      <c r="Z91" s="509"/>
      <c r="AA91" s="509"/>
      <c r="AB91" s="509"/>
      <c r="AC91" s="509"/>
      <c r="AD91" s="509"/>
      <c r="AE91" s="509"/>
      <c r="AF91" s="509"/>
      <c r="AG91" s="509"/>
      <c r="AH91" s="509"/>
      <c r="AI91" s="509"/>
      <c r="AJ91" s="509"/>
      <c r="AK91" s="509"/>
      <c r="AN91" s="299" t="str">
        <f t="shared" si="140"/>
        <v>2.4.1</v>
      </c>
      <c r="AO91" s="299" t="str">
        <f t="shared" si="141"/>
        <v xml:space="preserve"> Q2 2.4</v>
      </c>
      <c r="AP91" s="300" t="str">
        <f t="shared" si="142"/>
        <v>空調・換気設備</v>
      </c>
      <c r="AQ91" s="301">
        <f t="shared" si="143"/>
        <v>0.2</v>
      </c>
      <c r="AR91" s="301">
        <f t="shared" si="144"/>
        <v>0.2</v>
      </c>
      <c r="AS91" s="301">
        <f t="shared" si="145"/>
        <v>0.2</v>
      </c>
      <c r="AT91" s="301">
        <f t="shared" si="146"/>
        <v>0.2</v>
      </c>
      <c r="AU91" s="301">
        <f t="shared" si="147"/>
        <v>0.2</v>
      </c>
      <c r="AV91" s="301">
        <f t="shared" si="148"/>
        <v>0.2</v>
      </c>
      <c r="AW91" s="301">
        <f t="shared" si="149"/>
        <v>0.2</v>
      </c>
      <c r="AX91" s="310">
        <f t="shared" si="150"/>
        <v>0.2</v>
      </c>
      <c r="AY91" s="301">
        <f t="shared" si="151"/>
        <v>0.2</v>
      </c>
      <c r="AZ91" s="301">
        <f t="shared" si="152"/>
        <v>0.2</v>
      </c>
      <c r="BA91" s="302">
        <f t="shared" si="153"/>
        <v>0</v>
      </c>
      <c r="BB91" s="301">
        <f t="shared" si="154"/>
        <v>0</v>
      </c>
      <c r="BC91" s="301">
        <f t="shared" si="155"/>
        <v>0</v>
      </c>
      <c r="BE91" s="299" t="s">
        <v>303</v>
      </c>
      <c r="BF91" s="303" t="s">
        <v>470</v>
      </c>
      <c r="BG91" s="304" t="s">
        <v>471</v>
      </c>
      <c r="BH91" s="301">
        <v>0.2</v>
      </c>
      <c r="BI91" s="301">
        <v>0.2</v>
      </c>
      <c r="BJ91" s="301">
        <v>0.2</v>
      </c>
      <c r="BK91" s="301">
        <v>0.2</v>
      </c>
      <c r="BL91" s="301">
        <v>0.2</v>
      </c>
      <c r="BM91" s="301">
        <v>0.2</v>
      </c>
      <c r="BN91" s="301">
        <v>0.2</v>
      </c>
      <c r="BO91" s="310">
        <v>0.2</v>
      </c>
      <c r="BP91" s="301">
        <v>0.2</v>
      </c>
      <c r="BQ91" s="306">
        <v>0.2</v>
      </c>
      <c r="BR91" s="307">
        <v>0</v>
      </c>
      <c r="BS91" s="306">
        <v>0</v>
      </c>
      <c r="BT91" s="306">
        <v>0</v>
      </c>
      <c r="BV91" s="299" t="s">
        <v>303</v>
      </c>
      <c r="BW91" s="303" t="s">
        <v>470</v>
      </c>
      <c r="BX91" s="304" t="s">
        <v>471</v>
      </c>
      <c r="BY91" s="306">
        <v>0.2</v>
      </c>
      <c r="BZ91" s="306">
        <v>0.2</v>
      </c>
      <c r="CA91" s="306">
        <v>0.2</v>
      </c>
      <c r="CB91" s="306">
        <v>0.2</v>
      </c>
      <c r="CC91" s="306">
        <v>0.2</v>
      </c>
      <c r="CD91" s="306">
        <v>0.2</v>
      </c>
      <c r="CE91" s="306">
        <v>0.2</v>
      </c>
      <c r="CF91" s="313">
        <v>0.2</v>
      </c>
      <c r="CG91" s="306">
        <v>0.2</v>
      </c>
      <c r="CH91" s="306">
        <v>0.2</v>
      </c>
      <c r="CI91" s="307"/>
      <c r="CJ91" s="306"/>
      <c r="CK91" s="306"/>
      <c r="CM91" s="299" t="s">
        <v>303</v>
      </c>
      <c r="CN91" s="303" t="s">
        <v>470</v>
      </c>
      <c r="CO91" s="304" t="s">
        <v>471</v>
      </c>
      <c r="CP91" s="306">
        <v>0.2</v>
      </c>
      <c r="CQ91" s="306">
        <v>0.2</v>
      </c>
      <c r="CR91" s="306">
        <v>0.2</v>
      </c>
      <c r="CS91" s="306">
        <v>0.2</v>
      </c>
      <c r="CT91" s="306">
        <v>0.2</v>
      </c>
      <c r="CU91" s="306">
        <v>0.2</v>
      </c>
      <c r="CV91" s="306">
        <v>0.2</v>
      </c>
      <c r="CW91" s="313">
        <v>0.2</v>
      </c>
      <c r="CX91" s="306">
        <v>0.2</v>
      </c>
      <c r="CY91" s="306">
        <v>0.2</v>
      </c>
      <c r="CZ91" s="307"/>
      <c r="DA91" s="306"/>
      <c r="DB91" s="306"/>
      <c r="DC91" s="422"/>
    </row>
    <row r="92" spans="1:108" x14ac:dyDescent="0.15">
      <c r="B92" s="135"/>
      <c r="C92" s="156"/>
      <c r="D92" s="141">
        <v>2</v>
      </c>
      <c r="E92" s="138" t="s">
        <v>20</v>
      </c>
      <c r="F92" s="157"/>
      <c r="H92" s="474">
        <f t="shared" ref="H92" si="177">IF(SUMPRODUCT($Y$7:$AH$7,K92:T92)=0,0,SUMPRODUCT($Y$7:$AH$7,Y92:AH92)/SUMPRODUCT($Y$7:$AH$7,K92:T92))</f>
        <v>4</v>
      </c>
      <c r="I92" s="474">
        <f t="shared" ref="I92" si="178">IF(SUMPRODUCT($AI$7:$AK$7,U92:W92)=0,0,SUMPRODUCT($AI$7:$AK$7,AI92:AK92)/SUMPRODUCT($AI$7:$AK$7,U92:W92))</f>
        <v>0</v>
      </c>
      <c r="K92" s="1">
        <f t="shared" si="156"/>
        <v>1</v>
      </c>
      <c r="L92" s="1">
        <f t="shared" si="165"/>
        <v>0</v>
      </c>
      <c r="M92" s="1">
        <f t="shared" si="166"/>
        <v>0</v>
      </c>
      <c r="N92" s="1">
        <f t="shared" si="167"/>
        <v>0</v>
      </c>
      <c r="O92" s="1">
        <f t="shared" si="168"/>
        <v>0</v>
      </c>
      <c r="P92" s="1">
        <f t="shared" si="169"/>
        <v>0</v>
      </c>
      <c r="Q92" s="1">
        <f t="shared" si="170"/>
        <v>0</v>
      </c>
      <c r="R92" s="1">
        <f t="shared" si="171"/>
        <v>0</v>
      </c>
      <c r="S92" s="1">
        <f t="shared" si="172"/>
        <v>0</v>
      </c>
      <c r="T92" s="1">
        <f t="shared" si="173"/>
        <v>0</v>
      </c>
      <c r="U92" s="1">
        <f t="shared" si="174"/>
        <v>0</v>
      </c>
      <c r="V92" s="1">
        <f t="shared" si="175"/>
        <v>0</v>
      </c>
      <c r="W92" s="1">
        <f t="shared" si="176"/>
        <v>0</v>
      </c>
      <c r="Y92" s="510">
        <v>4</v>
      </c>
      <c r="Z92" s="510"/>
      <c r="AA92" s="510"/>
      <c r="AB92" s="510"/>
      <c r="AC92" s="510"/>
      <c r="AD92" s="510"/>
      <c r="AE92" s="510"/>
      <c r="AF92" s="510"/>
      <c r="AG92" s="510"/>
      <c r="AH92" s="510"/>
      <c r="AI92" s="510"/>
      <c r="AJ92" s="510"/>
      <c r="AK92" s="510"/>
      <c r="AN92" s="299" t="str">
        <f t="shared" si="140"/>
        <v>2.4.2</v>
      </c>
      <c r="AO92" s="299" t="str">
        <f t="shared" si="141"/>
        <v xml:space="preserve"> Q2 2.4</v>
      </c>
      <c r="AP92" s="300" t="str">
        <f t="shared" si="142"/>
        <v>給排水・衛生設備</v>
      </c>
      <c r="AQ92" s="301">
        <f t="shared" si="143"/>
        <v>0.2</v>
      </c>
      <c r="AR92" s="301">
        <f t="shared" si="144"/>
        <v>0.2</v>
      </c>
      <c r="AS92" s="301">
        <f t="shared" si="145"/>
        <v>0.2</v>
      </c>
      <c r="AT92" s="301">
        <f t="shared" si="146"/>
        <v>0.2</v>
      </c>
      <c r="AU92" s="301">
        <f t="shared" si="147"/>
        <v>0.2</v>
      </c>
      <c r="AV92" s="301">
        <f t="shared" si="148"/>
        <v>0.2</v>
      </c>
      <c r="AW92" s="301">
        <f t="shared" si="149"/>
        <v>0.2</v>
      </c>
      <c r="AX92" s="310">
        <f t="shared" si="150"/>
        <v>0.2</v>
      </c>
      <c r="AY92" s="301">
        <f t="shared" si="151"/>
        <v>0.2</v>
      </c>
      <c r="AZ92" s="301">
        <f t="shared" si="152"/>
        <v>0.2</v>
      </c>
      <c r="BA92" s="302">
        <f t="shared" si="153"/>
        <v>0</v>
      </c>
      <c r="BB92" s="301">
        <f t="shared" si="154"/>
        <v>0</v>
      </c>
      <c r="BC92" s="301">
        <f t="shared" si="155"/>
        <v>0</v>
      </c>
      <c r="BE92" s="299" t="s">
        <v>472</v>
      </c>
      <c r="BF92" s="303" t="s">
        <v>470</v>
      </c>
      <c r="BG92" s="304" t="s">
        <v>473</v>
      </c>
      <c r="BH92" s="301">
        <v>0.2</v>
      </c>
      <c r="BI92" s="301">
        <v>0.2</v>
      </c>
      <c r="BJ92" s="301">
        <v>0.2</v>
      </c>
      <c r="BK92" s="301">
        <v>0.2</v>
      </c>
      <c r="BL92" s="301">
        <v>0.2</v>
      </c>
      <c r="BM92" s="301">
        <v>0.2</v>
      </c>
      <c r="BN92" s="301">
        <v>0.2</v>
      </c>
      <c r="BO92" s="310">
        <v>0.2</v>
      </c>
      <c r="BP92" s="301">
        <v>0.2</v>
      </c>
      <c r="BQ92" s="306">
        <v>0.2</v>
      </c>
      <c r="BR92" s="307">
        <v>0</v>
      </c>
      <c r="BS92" s="306">
        <v>0</v>
      </c>
      <c r="BT92" s="306">
        <v>0</v>
      </c>
      <c r="BV92" s="299" t="s">
        <v>472</v>
      </c>
      <c r="BW92" s="303" t="s">
        <v>470</v>
      </c>
      <c r="BX92" s="304" t="s">
        <v>473</v>
      </c>
      <c r="BY92" s="306">
        <v>0.2</v>
      </c>
      <c r="BZ92" s="306">
        <v>0.2</v>
      </c>
      <c r="CA92" s="306">
        <v>0.2</v>
      </c>
      <c r="CB92" s="306">
        <v>0.2</v>
      </c>
      <c r="CC92" s="306">
        <v>0.2</v>
      </c>
      <c r="CD92" s="306">
        <v>0.2</v>
      </c>
      <c r="CE92" s="306">
        <v>0.2</v>
      </c>
      <c r="CF92" s="313">
        <v>0.2</v>
      </c>
      <c r="CG92" s="306">
        <v>0.2</v>
      </c>
      <c r="CH92" s="306">
        <v>0.2</v>
      </c>
      <c r="CI92" s="307"/>
      <c r="CJ92" s="306"/>
      <c r="CK92" s="306"/>
      <c r="CM92" s="299" t="s">
        <v>472</v>
      </c>
      <c r="CN92" s="303" t="s">
        <v>470</v>
      </c>
      <c r="CO92" s="304" t="s">
        <v>473</v>
      </c>
      <c r="CP92" s="306">
        <v>0.2</v>
      </c>
      <c r="CQ92" s="306">
        <v>0.2</v>
      </c>
      <c r="CR92" s="306">
        <v>0.2</v>
      </c>
      <c r="CS92" s="306">
        <v>0.2</v>
      </c>
      <c r="CT92" s="306">
        <v>0.2</v>
      </c>
      <c r="CU92" s="306">
        <v>0.2</v>
      </c>
      <c r="CV92" s="306">
        <v>0.2</v>
      </c>
      <c r="CW92" s="313">
        <v>0.2</v>
      </c>
      <c r="CX92" s="306">
        <v>0.2</v>
      </c>
      <c r="CY92" s="306">
        <v>0.2</v>
      </c>
      <c r="CZ92" s="307"/>
      <c r="DA92" s="306"/>
      <c r="DB92" s="306"/>
      <c r="DC92" s="422"/>
    </row>
    <row r="93" spans="1:108" x14ac:dyDescent="0.15">
      <c r="B93" s="135"/>
      <c r="C93" s="156"/>
      <c r="D93" s="141">
        <v>3</v>
      </c>
      <c r="E93" s="138" t="s">
        <v>21</v>
      </c>
      <c r="F93" s="157"/>
      <c r="H93" s="474">
        <f t="shared" ref="H93:H95" si="179">IF(SUMPRODUCT($Y$7:$AH$7,K93:T93)=0,0,SUMPRODUCT($Y$7:$AH$7,Y93:AH93)/SUMPRODUCT($Y$7:$AH$7,K93:T93))</f>
        <v>4</v>
      </c>
      <c r="I93" s="474">
        <f t="shared" ref="I93:I95" si="180">IF(SUMPRODUCT($AI$7:$AK$7,U93:W93)=0,0,SUMPRODUCT($AI$7:$AK$7,AI93:AK93)/SUMPRODUCT($AI$7:$AK$7,U93:W93))</f>
        <v>0</v>
      </c>
      <c r="K93" s="1">
        <f t="shared" si="156"/>
        <v>1</v>
      </c>
      <c r="L93" s="1">
        <f t="shared" si="165"/>
        <v>0</v>
      </c>
      <c r="M93" s="1">
        <f t="shared" si="166"/>
        <v>0</v>
      </c>
      <c r="N93" s="1">
        <f t="shared" si="167"/>
        <v>0</v>
      </c>
      <c r="O93" s="1">
        <f t="shared" si="168"/>
        <v>0</v>
      </c>
      <c r="P93" s="1">
        <f t="shared" si="169"/>
        <v>0</v>
      </c>
      <c r="Q93" s="1">
        <f t="shared" si="170"/>
        <v>0</v>
      </c>
      <c r="R93" s="1">
        <f t="shared" si="171"/>
        <v>0</v>
      </c>
      <c r="S93" s="1">
        <f t="shared" si="172"/>
        <v>0</v>
      </c>
      <c r="T93" s="1">
        <f t="shared" si="173"/>
        <v>0</v>
      </c>
      <c r="U93" s="1">
        <f t="shared" si="174"/>
        <v>0</v>
      </c>
      <c r="V93" s="1">
        <f t="shared" si="175"/>
        <v>0</v>
      </c>
      <c r="W93" s="1">
        <f t="shared" si="176"/>
        <v>0</v>
      </c>
      <c r="Y93" s="510">
        <v>4</v>
      </c>
      <c r="Z93" s="510"/>
      <c r="AA93" s="510"/>
      <c r="AB93" s="510"/>
      <c r="AC93" s="510"/>
      <c r="AD93" s="510"/>
      <c r="AE93" s="510"/>
      <c r="AF93" s="510"/>
      <c r="AG93" s="510"/>
      <c r="AH93" s="510"/>
      <c r="AI93" s="510"/>
      <c r="AJ93" s="510"/>
      <c r="AK93" s="510"/>
      <c r="AN93" s="299" t="str">
        <f t="shared" si="140"/>
        <v>2.4.3</v>
      </c>
      <c r="AO93" s="299" t="str">
        <f t="shared" si="141"/>
        <v xml:space="preserve"> Q2 2.4</v>
      </c>
      <c r="AP93" s="300" t="str">
        <f t="shared" si="142"/>
        <v>電気設備</v>
      </c>
      <c r="AQ93" s="301">
        <f t="shared" si="143"/>
        <v>0.2</v>
      </c>
      <c r="AR93" s="301">
        <f t="shared" si="144"/>
        <v>0.2</v>
      </c>
      <c r="AS93" s="301">
        <f t="shared" si="145"/>
        <v>0.2</v>
      </c>
      <c r="AT93" s="301">
        <f t="shared" si="146"/>
        <v>0.2</v>
      </c>
      <c r="AU93" s="301">
        <f t="shared" si="147"/>
        <v>0.2</v>
      </c>
      <c r="AV93" s="301">
        <f t="shared" si="148"/>
        <v>0.2</v>
      </c>
      <c r="AW93" s="301">
        <f t="shared" si="149"/>
        <v>0.2</v>
      </c>
      <c r="AX93" s="310">
        <f t="shared" si="150"/>
        <v>0.2</v>
      </c>
      <c r="AY93" s="301">
        <f t="shared" si="151"/>
        <v>0.2</v>
      </c>
      <c r="AZ93" s="301">
        <f t="shared" si="152"/>
        <v>0.2</v>
      </c>
      <c r="BA93" s="302">
        <f t="shared" si="153"/>
        <v>0</v>
      </c>
      <c r="BB93" s="301">
        <f t="shared" si="154"/>
        <v>0</v>
      </c>
      <c r="BC93" s="301">
        <f t="shared" si="155"/>
        <v>0</v>
      </c>
      <c r="BE93" s="299" t="s">
        <v>474</v>
      </c>
      <c r="BF93" s="303" t="s">
        <v>470</v>
      </c>
      <c r="BG93" s="304" t="s">
        <v>475</v>
      </c>
      <c r="BH93" s="301">
        <v>0.2</v>
      </c>
      <c r="BI93" s="301">
        <v>0.2</v>
      </c>
      <c r="BJ93" s="301">
        <v>0.2</v>
      </c>
      <c r="BK93" s="301">
        <v>0.2</v>
      </c>
      <c r="BL93" s="301">
        <v>0.2</v>
      </c>
      <c r="BM93" s="301">
        <v>0.2</v>
      </c>
      <c r="BN93" s="301">
        <v>0.2</v>
      </c>
      <c r="BO93" s="310">
        <v>0.2</v>
      </c>
      <c r="BP93" s="301">
        <v>0.2</v>
      </c>
      <c r="BQ93" s="306">
        <v>0.2</v>
      </c>
      <c r="BR93" s="307">
        <v>0</v>
      </c>
      <c r="BS93" s="306">
        <v>0</v>
      </c>
      <c r="BT93" s="306">
        <v>0</v>
      </c>
      <c r="BV93" s="299" t="s">
        <v>474</v>
      </c>
      <c r="BW93" s="303" t="s">
        <v>470</v>
      </c>
      <c r="BX93" s="304" t="s">
        <v>475</v>
      </c>
      <c r="BY93" s="306">
        <v>0.2</v>
      </c>
      <c r="BZ93" s="306">
        <v>0.2</v>
      </c>
      <c r="CA93" s="306">
        <v>0.2</v>
      </c>
      <c r="CB93" s="306">
        <v>0.2</v>
      </c>
      <c r="CC93" s="306">
        <v>0.2</v>
      </c>
      <c r="CD93" s="306">
        <v>0.2</v>
      </c>
      <c r="CE93" s="306">
        <v>0.2</v>
      </c>
      <c r="CF93" s="313">
        <v>0.2</v>
      </c>
      <c r="CG93" s="306">
        <v>0.2</v>
      </c>
      <c r="CH93" s="306">
        <v>0.2</v>
      </c>
      <c r="CI93" s="307"/>
      <c r="CJ93" s="306"/>
      <c r="CK93" s="306"/>
      <c r="CM93" s="299" t="s">
        <v>474</v>
      </c>
      <c r="CN93" s="303" t="s">
        <v>470</v>
      </c>
      <c r="CO93" s="304" t="s">
        <v>475</v>
      </c>
      <c r="CP93" s="306">
        <v>0.2</v>
      </c>
      <c r="CQ93" s="306">
        <v>0.2</v>
      </c>
      <c r="CR93" s="306">
        <v>0.2</v>
      </c>
      <c r="CS93" s="306">
        <v>0.2</v>
      </c>
      <c r="CT93" s="306">
        <v>0.2</v>
      </c>
      <c r="CU93" s="306">
        <v>0.2</v>
      </c>
      <c r="CV93" s="306">
        <v>0.2</v>
      </c>
      <c r="CW93" s="313">
        <v>0.2</v>
      </c>
      <c r="CX93" s="306">
        <v>0.2</v>
      </c>
      <c r="CY93" s="306">
        <v>0.2</v>
      </c>
      <c r="CZ93" s="307"/>
      <c r="DA93" s="306"/>
      <c r="DB93" s="306"/>
      <c r="DC93" s="422"/>
    </row>
    <row r="94" spans="1:108" x14ac:dyDescent="0.15">
      <c r="B94" s="135"/>
      <c r="C94" s="156"/>
      <c r="D94" s="141">
        <v>4</v>
      </c>
      <c r="E94" s="138" t="s">
        <v>247</v>
      </c>
      <c r="F94" s="157"/>
      <c r="H94" s="474">
        <f t="shared" si="179"/>
        <v>4</v>
      </c>
      <c r="I94" s="474">
        <f t="shared" si="180"/>
        <v>0</v>
      </c>
      <c r="K94" s="1">
        <f t="shared" si="156"/>
        <v>1</v>
      </c>
      <c r="L94" s="1">
        <f t="shared" si="165"/>
        <v>0</v>
      </c>
      <c r="M94" s="1">
        <f t="shared" si="166"/>
        <v>0</v>
      </c>
      <c r="N94" s="1">
        <f t="shared" si="167"/>
        <v>0</v>
      </c>
      <c r="O94" s="1">
        <f t="shared" si="168"/>
        <v>0</v>
      </c>
      <c r="P94" s="1">
        <f t="shared" si="169"/>
        <v>0</v>
      </c>
      <c r="Q94" s="1">
        <f t="shared" si="170"/>
        <v>0</v>
      </c>
      <c r="R94" s="1">
        <f t="shared" si="171"/>
        <v>0</v>
      </c>
      <c r="S94" s="1">
        <f t="shared" si="172"/>
        <v>0</v>
      </c>
      <c r="T94" s="1">
        <f t="shared" si="173"/>
        <v>0</v>
      </c>
      <c r="U94" s="1">
        <f t="shared" si="174"/>
        <v>0</v>
      </c>
      <c r="V94" s="1">
        <f t="shared" si="175"/>
        <v>0</v>
      </c>
      <c r="W94" s="1">
        <f t="shared" si="176"/>
        <v>0</v>
      </c>
      <c r="Y94" s="510">
        <v>4</v>
      </c>
      <c r="Z94" s="510"/>
      <c r="AA94" s="510"/>
      <c r="AB94" s="510"/>
      <c r="AC94" s="510"/>
      <c r="AD94" s="510"/>
      <c r="AE94" s="510"/>
      <c r="AF94" s="510"/>
      <c r="AG94" s="510"/>
      <c r="AH94" s="510"/>
      <c r="AI94" s="510"/>
      <c r="AJ94" s="510"/>
      <c r="AK94" s="510"/>
      <c r="AN94" s="299" t="str">
        <f t="shared" si="140"/>
        <v>2.4.4</v>
      </c>
      <c r="AO94" s="299" t="str">
        <f t="shared" si="141"/>
        <v xml:space="preserve"> Q2 2.4</v>
      </c>
      <c r="AP94" s="300" t="str">
        <f t="shared" si="142"/>
        <v>機械・配管支持方法</v>
      </c>
      <c r="AQ94" s="301">
        <f t="shared" si="143"/>
        <v>0.2</v>
      </c>
      <c r="AR94" s="301">
        <f t="shared" si="144"/>
        <v>0.2</v>
      </c>
      <c r="AS94" s="301">
        <f t="shared" si="145"/>
        <v>0.2</v>
      </c>
      <c r="AT94" s="301">
        <f t="shared" si="146"/>
        <v>0.2</v>
      </c>
      <c r="AU94" s="301">
        <f t="shared" si="147"/>
        <v>0.2</v>
      </c>
      <c r="AV94" s="301">
        <f t="shared" si="148"/>
        <v>0.2</v>
      </c>
      <c r="AW94" s="301">
        <f t="shared" si="149"/>
        <v>0.2</v>
      </c>
      <c r="AX94" s="310">
        <f t="shared" si="150"/>
        <v>0.2</v>
      </c>
      <c r="AY94" s="301">
        <f t="shared" si="151"/>
        <v>0.2</v>
      </c>
      <c r="AZ94" s="301">
        <f t="shared" si="152"/>
        <v>0.2</v>
      </c>
      <c r="BA94" s="302">
        <f t="shared" si="153"/>
        <v>0</v>
      </c>
      <c r="BB94" s="301">
        <f t="shared" si="154"/>
        <v>0</v>
      </c>
      <c r="BC94" s="301">
        <f t="shared" si="155"/>
        <v>0</v>
      </c>
      <c r="BE94" s="299" t="s">
        <v>476</v>
      </c>
      <c r="BF94" s="303" t="s">
        <v>470</v>
      </c>
      <c r="BG94" s="304" t="s">
        <v>477</v>
      </c>
      <c r="BH94" s="301">
        <v>0.2</v>
      </c>
      <c r="BI94" s="301">
        <v>0.2</v>
      </c>
      <c r="BJ94" s="301">
        <v>0.2</v>
      </c>
      <c r="BK94" s="301">
        <v>0.2</v>
      </c>
      <c r="BL94" s="301">
        <v>0.2</v>
      </c>
      <c r="BM94" s="301">
        <v>0.2</v>
      </c>
      <c r="BN94" s="301">
        <v>0.2</v>
      </c>
      <c r="BO94" s="310">
        <v>0.2</v>
      </c>
      <c r="BP94" s="301">
        <v>0.2</v>
      </c>
      <c r="BQ94" s="306">
        <v>0.2</v>
      </c>
      <c r="BR94" s="307">
        <v>0</v>
      </c>
      <c r="BS94" s="306">
        <v>0</v>
      </c>
      <c r="BT94" s="306">
        <v>0</v>
      </c>
      <c r="BV94" s="299" t="s">
        <v>476</v>
      </c>
      <c r="BW94" s="303" t="s">
        <v>470</v>
      </c>
      <c r="BX94" s="304" t="s">
        <v>477</v>
      </c>
      <c r="BY94" s="306">
        <v>0.2</v>
      </c>
      <c r="BZ94" s="306">
        <v>0.2</v>
      </c>
      <c r="CA94" s="306">
        <v>0.2</v>
      </c>
      <c r="CB94" s="306">
        <v>0.2</v>
      </c>
      <c r="CC94" s="306">
        <v>0.2</v>
      </c>
      <c r="CD94" s="306">
        <v>0.2</v>
      </c>
      <c r="CE94" s="306">
        <v>0.2</v>
      </c>
      <c r="CF94" s="313">
        <v>0.2</v>
      </c>
      <c r="CG94" s="306">
        <v>0.2</v>
      </c>
      <c r="CH94" s="306">
        <v>0.2</v>
      </c>
      <c r="CI94" s="307"/>
      <c r="CJ94" s="306"/>
      <c r="CK94" s="306"/>
      <c r="CM94" s="299" t="s">
        <v>476</v>
      </c>
      <c r="CN94" s="303" t="s">
        <v>470</v>
      </c>
      <c r="CO94" s="304" t="s">
        <v>477</v>
      </c>
      <c r="CP94" s="306">
        <v>0.2</v>
      </c>
      <c r="CQ94" s="306">
        <v>0.2</v>
      </c>
      <c r="CR94" s="306">
        <v>0.2</v>
      </c>
      <c r="CS94" s="306">
        <v>0.2</v>
      </c>
      <c r="CT94" s="306">
        <v>0.2</v>
      </c>
      <c r="CU94" s="306">
        <v>0.2</v>
      </c>
      <c r="CV94" s="306">
        <v>0.2</v>
      </c>
      <c r="CW94" s="313">
        <v>0.2</v>
      </c>
      <c r="CX94" s="306">
        <v>0.2</v>
      </c>
      <c r="CY94" s="306">
        <v>0.2</v>
      </c>
      <c r="CZ94" s="307"/>
      <c r="DA94" s="306"/>
      <c r="DB94" s="306"/>
      <c r="DC94" s="422"/>
    </row>
    <row r="95" spans="1:108" ht="14.25" thickBot="1" x14ac:dyDescent="0.2">
      <c r="B95" s="184"/>
      <c r="C95" s="162"/>
      <c r="D95" s="141">
        <v>5</v>
      </c>
      <c r="E95" s="138" t="s">
        <v>248</v>
      </c>
      <c r="F95" s="157"/>
      <c r="H95" s="470">
        <f t="shared" si="179"/>
        <v>4</v>
      </c>
      <c r="I95" s="470">
        <f t="shared" si="180"/>
        <v>0</v>
      </c>
      <c r="K95" s="1">
        <f t="shared" si="156"/>
        <v>1</v>
      </c>
      <c r="L95" s="1">
        <f t="shared" si="165"/>
        <v>0</v>
      </c>
      <c r="M95" s="1">
        <f t="shared" si="166"/>
        <v>0</v>
      </c>
      <c r="N95" s="1">
        <f t="shared" si="167"/>
        <v>0</v>
      </c>
      <c r="O95" s="1">
        <f t="shared" si="168"/>
        <v>0</v>
      </c>
      <c r="P95" s="1">
        <f t="shared" si="169"/>
        <v>0</v>
      </c>
      <c r="Q95" s="1">
        <f t="shared" si="170"/>
        <v>0</v>
      </c>
      <c r="R95" s="1">
        <f t="shared" si="171"/>
        <v>0</v>
      </c>
      <c r="S95" s="1">
        <f t="shared" si="172"/>
        <v>0</v>
      </c>
      <c r="T95" s="1">
        <f t="shared" si="173"/>
        <v>0</v>
      </c>
      <c r="U95" s="1">
        <f t="shared" si="174"/>
        <v>0</v>
      </c>
      <c r="V95" s="1">
        <f t="shared" si="175"/>
        <v>0</v>
      </c>
      <c r="W95" s="1">
        <f t="shared" si="176"/>
        <v>0</v>
      </c>
      <c r="Y95" s="507">
        <v>4</v>
      </c>
      <c r="Z95" s="507"/>
      <c r="AA95" s="507"/>
      <c r="AB95" s="507"/>
      <c r="AC95" s="507"/>
      <c r="AD95" s="507"/>
      <c r="AE95" s="507"/>
      <c r="AF95" s="507"/>
      <c r="AG95" s="507"/>
      <c r="AH95" s="507"/>
      <c r="AI95" s="507"/>
      <c r="AJ95" s="507"/>
      <c r="AK95" s="507"/>
      <c r="AN95" s="299" t="str">
        <f t="shared" si="140"/>
        <v>2.4.5</v>
      </c>
      <c r="AO95" s="299" t="str">
        <f t="shared" si="141"/>
        <v xml:space="preserve"> Q2 2.4</v>
      </c>
      <c r="AP95" s="300" t="str">
        <f t="shared" si="142"/>
        <v>通信・情報設備</v>
      </c>
      <c r="AQ95" s="301">
        <f t="shared" si="143"/>
        <v>0.2</v>
      </c>
      <c r="AR95" s="301">
        <f t="shared" si="144"/>
        <v>0.2</v>
      </c>
      <c r="AS95" s="301">
        <f t="shared" si="145"/>
        <v>0.2</v>
      </c>
      <c r="AT95" s="301">
        <f t="shared" si="146"/>
        <v>0.2</v>
      </c>
      <c r="AU95" s="301">
        <f t="shared" si="147"/>
        <v>0.2</v>
      </c>
      <c r="AV95" s="301">
        <f t="shared" si="148"/>
        <v>0.2</v>
      </c>
      <c r="AW95" s="301">
        <f t="shared" si="149"/>
        <v>0.2</v>
      </c>
      <c r="AX95" s="310">
        <f t="shared" si="150"/>
        <v>0.2</v>
      </c>
      <c r="AY95" s="301">
        <f t="shared" si="151"/>
        <v>0.2</v>
      </c>
      <c r="AZ95" s="301">
        <f t="shared" si="152"/>
        <v>0.2</v>
      </c>
      <c r="BA95" s="302">
        <f t="shared" si="153"/>
        <v>0</v>
      </c>
      <c r="BB95" s="301">
        <f t="shared" si="154"/>
        <v>0</v>
      </c>
      <c r="BC95" s="301">
        <f t="shared" si="155"/>
        <v>0</v>
      </c>
      <c r="BE95" s="299" t="s">
        <v>478</v>
      </c>
      <c r="BF95" s="303" t="s">
        <v>470</v>
      </c>
      <c r="BG95" s="304" t="s">
        <v>479</v>
      </c>
      <c r="BH95" s="301">
        <v>0.2</v>
      </c>
      <c r="BI95" s="301">
        <v>0.2</v>
      </c>
      <c r="BJ95" s="301">
        <v>0.2</v>
      </c>
      <c r="BK95" s="301">
        <v>0.2</v>
      </c>
      <c r="BL95" s="301">
        <v>0.2</v>
      </c>
      <c r="BM95" s="301">
        <v>0.2</v>
      </c>
      <c r="BN95" s="301">
        <v>0.2</v>
      </c>
      <c r="BO95" s="310">
        <v>0.2</v>
      </c>
      <c r="BP95" s="301">
        <v>0.2</v>
      </c>
      <c r="BQ95" s="306">
        <v>0.2</v>
      </c>
      <c r="BR95" s="307">
        <v>0</v>
      </c>
      <c r="BS95" s="306">
        <v>0</v>
      </c>
      <c r="BT95" s="306">
        <v>0</v>
      </c>
      <c r="BV95" s="299" t="s">
        <v>478</v>
      </c>
      <c r="BW95" s="303" t="s">
        <v>470</v>
      </c>
      <c r="BX95" s="304" t="s">
        <v>479</v>
      </c>
      <c r="BY95" s="306">
        <v>0.2</v>
      </c>
      <c r="BZ95" s="306">
        <v>0.2</v>
      </c>
      <c r="CA95" s="306">
        <v>0.2</v>
      </c>
      <c r="CB95" s="306">
        <v>0.2</v>
      </c>
      <c r="CC95" s="306">
        <v>0.2</v>
      </c>
      <c r="CD95" s="306">
        <v>0.2</v>
      </c>
      <c r="CE95" s="306">
        <v>0.2</v>
      </c>
      <c r="CF95" s="313">
        <v>0.2</v>
      </c>
      <c r="CG95" s="306">
        <v>0.2</v>
      </c>
      <c r="CH95" s="306">
        <v>0.2</v>
      </c>
      <c r="CI95" s="307"/>
      <c r="CJ95" s="306"/>
      <c r="CK95" s="306"/>
      <c r="CM95" s="299" t="s">
        <v>478</v>
      </c>
      <c r="CN95" s="303" t="s">
        <v>470</v>
      </c>
      <c r="CO95" s="304" t="s">
        <v>479</v>
      </c>
      <c r="CP95" s="306">
        <v>0.2</v>
      </c>
      <c r="CQ95" s="306">
        <v>0.2</v>
      </c>
      <c r="CR95" s="306">
        <v>0.2</v>
      </c>
      <c r="CS95" s="306">
        <v>0.2</v>
      </c>
      <c r="CT95" s="306">
        <v>0.2</v>
      </c>
      <c r="CU95" s="306">
        <v>0.2</v>
      </c>
      <c r="CV95" s="306">
        <v>0.2</v>
      </c>
      <c r="CW95" s="313">
        <v>0.2</v>
      </c>
      <c r="CX95" s="306">
        <v>0.2</v>
      </c>
      <c r="CY95" s="306">
        <v>0.2</v>
      </c>
      <c r="CZ95" s="307"/>
      <c r="DA95" s="306"/>
      <c r="DB95" s="306"/>
      <c r="DC95" s="422"/>
    </row>
    <row r="96" spans="1:108" hidden="1" x14ac:dyDescent="0.15">
      <c r="B96" s="135"/>
      <c r="C96" s="185"/>
      <c r="D96" s="186"/>
      <c r="E96" s="187"/>
      <c r="F96" s="134"/>
      <c r="H96" s="484">
        <f t="shared" ref="H96:H123" si="181">IF(SUMPRODUCT(Y92:AH92,K96:T96)=0,0,SUMPRODUCT(Y92:AH92,Y96:AH96)/SUMPRODUCT(Y92:AH92,K96:T96))</f>
        <v>0</v>
      </c>
      <c r="I96" s="485">
        <f t="shared" ref="I96:I123" si="182">IF(SUMPRODUCT(AI92:AK92,U96:W96)=0,0,SUMPRODUCT(AI92:AK92,AI96:AK98)/SUMPRODUCT(AI92:AK92,U96:W96))</f>
        <v>0</v>
      </c>
      <c r="K96" s="1">
        <f t="shared" si="156"/>
        <v>0</v>
      </c>
      <c r="L96" s="1">
        <f t="shared" si="165"/>
        <v>0</v>
      </c>
      <c r="M96" s="1">
        <f t="shared" si="166"/>
        <v>0</v>
      </c>
      <c r="N96" s="1">
        <f t="shared" si="167"/>
        <v>0</v>
      </c>
      <c r="O96" s="1">
        <f t="shared" si="168"/>
        <v>0</v>
      </c>
      <c r="P96" s="1">
        <f t="shared" si="169"/>
        <v>0</v>
      </c>
      <c r="Q96" s="1">
        <f t="shared" si="170"/>
        <v>0</v>
      </c>
      <c r="R96" s="1">
        <f t="shared" si="171"/>
        <v>0</v>
      </c>
      <c r="S96" s="1">
        <f t="shared" si="172"/>
        <v>0</v>
      </c>
      <c r="T96" s="1">
        <f t="shared" si="173"/>
        <v>0</v>
      </c>
      <c r="U96" s="1">
        <f t="shared" si="174"/>
        <v>0</v>
      </c>
      <c r="V96" s="1">
        <f t="shared" si="175"/>
        <v>0</v>
      </c>
      <c r="W96" s="1">
        <f t="shared" si="176"/>
        <v>0</v>
      </c>
      <c r="Y96" s="510"/>
      <c r="Z96" s="510"/>
      <c r="AA96" s="510"/>
      <c r="AB96" s="510"/>
      <c r="AC96" s="510"/>
      <c r="AD96" s="510"/>
      <c r="AE96" s="510"/>
      <c r="AF96" s="510"/>
      <c r="AG96" s="510"/>
      <c r="AH96" s="510"/>
      <c r="AI96" s="510"/>
      <c r="AJ96" s="510"/>
      <c r="AK96" s="510"/>
      <c r="AN96" s="299">
        <f t="shared" si="140"/>
        <v>0</v>
      </c>
      <c r="AO96" s="299" t="str">
        <f t="shared" si="141"/>
        <v xml:space="preserve"> Q</v>
      </c>
      <c r="AP96" s="300">
        <f t="shared" si="142"/>
        <v>0</v>
      </c>
      <c r="AQ96" s="301">
        <f t="shared" si="143"/>
        <v>0</v>
      </c>
      <c r="AR96" s="301">
        <f t="shared" si="144"/>
        <v>0</v>
      </c>
      <c r="AS96" s="301">
        <f t="shared" si="145"/>
        <v>0</v>
      </c>
      <c r="AT96" s="301">
        <f t="shared" si="146"/>
        <v>0</v>
      </c>
      <c r="AU96" s="301">
        <f t="shared" si="147"/>
        <v>0</v>
      </c>
      <c r="AV96" s="301">
        <f t="shared" si="148"/>
        <v>0</v>
      </c>
      <c r="AW96" s="301">
        <f t="shared" si="149"/>
        <v>0</v>
      </c>
      <c r="AX96" s="310">
        <f t="shared" si="150"/>
        <v>0</v>
      </c>
      <c r="AY96" s="301">
        <f t="shared" si="151"/>
        <v>0</v>
      </c>
      <c r="AZ96" s="301">
        <f t="shared" si="152"/>
        <v>0</v>
      </c>
      <c r="BA96" s="302">
        <f t="shared" si="153"/>
        <v>0</v>
      </c>
      <c r="BB96" s="301">
        <f t="shared" si="154"/>
        <v>0</v>
      </c>
      <c r="BC96" s="301">
        <f t="shared" si="155"/>
        <v>0</v>
      </c>
      <c r="BE96" s="299"/>
      <c r="BF96" s="303" t="s">
        <v>198</v>
      </c>
      <c r="BG96" s="304"/>
      <c r="BH96" s="311">
        <v>0</v>
      </c>
      <c r="BI96" s="311">
        <v>0</v>
      </c>
      <c r="BJ96" s="311">
        <v>0</v>
      </c>
      <c r="BK96" s="311">
        <v>0</v>
      </c>
      <c r="BL96" s="311">
        <v>0</v>
      </c>
      <c r="BM96" s="311">
        <v>0</v>
      </c>
      <c r="BN96" s="311">
        <v>0</v>
      </c>
      <c r="BO96" s="324">
        <v>0</v>
      </c>
      <c r="BP96" s="311">
        <v>0</v>
      </c>
      <c r="BQ96" s="306"/>
      <c r="BR96" s="307">
        <v>0</v>
      </c>
      <c r="BS96" s="306">
        <v>0</v>
      </c>
      <c r="BT96" s="306">
        <v>0</v>
      </c>
      <c r="BV96" s="299"/>
      <c r="BW96" s="303" t="s">
        <v>198</v>
      </c>
      <c r="BX96" s="304"/>
      <c r="BY96" s="306"/>
      <c r="BZ96" s="306"/>
      <c r="CA96" s="306"/>
      <c r="CB96" s="306"/>
      <c r="CC96" s="306"/>
      <c r="CD96" s="306"/>
      <c r="CE96" s="306"/>
      <c r="CF96" s="313"/>
      <c r="CG96" s="306"/>
      <c r="CH96" s="306"/>
      <c r="CI96" s="307"/>
      <c r="CJ96" s="306"/>
      <c r="CK96" s="306"/>
      <c r="CM96" s="299"/>
      <c r="CN96" s="303" t="s">
        <v>198</v>
      </c>
      <c r="CO96" s="304"/>
      <c r="CP96" s="306"/>
      <c r="CQ96" s="306"/>
      <c r="CR96" s="306"/>
      <c r="CS96" s="306"/>
      <c r="CT96" s="306"/>
      <c r="CU96" s="306"/>
      <c r="CV96" s="306"/>
      <c r="CW96" s="313"/>
      <c r="CX96" s="306"/>
      <c r="CY96" s="306"/>
      <c r="CZ96" s="307"/>
      <c r="DA96" s="306"/>
      <c r="DB96" s="306"/>
      <c r="DC96" s="422"/>
    </row>
    <row r="97" spans="1:108" s="239" customFormat="1" x14ac:dyDescent="0.15">
      <c r="A97"/>
      <c r="B97" s="182">
        <v>3</v>
      </c>
      <c r="C97" s="188" t="s">
        <v>249</v>
      </c>
      <c r="D97" s="188"/>
      <c r="E97" s="188"/>
      <c r="F97" s="155"/>
      <c r="G97"/>
      <c r="H97" s="486"/>
      <c r="I97" s="487"/>
      <c r="J97" s="440"/>
      <c r="K97" s="1">
        <f t="shared" si="156"/>
        <v>0</v>
      </c>
      <c r="L97" s="1">
        <f t="shared" si="165"/>
        <v>0</v>
      </c>
      <c r="M97" s="1">
        <f t="shared" si="166"/>
        <v>0</v>
      </c>
      <c r="N97" s="1">
        <f t="shared" si="167"/>
        <v>0</v>
      </c>
      <c r="O97" s="1">
        <f t="shared" si="168"/>
        <v>0</v>
      </c>
      <c r="P97" s="1">
        <f t="shared" si="169"/>
        <v>0</v>
      </c>
      <c r="Q97" s="1">
        <f t="shared" si="170"/>
        <v>0</v>
      </c>
      <c r="R97" s="1">
        <f t="shared" si="171"/>
        <v>0</v>
      </c>
      <c r="S97" s="1">
        <f t="shared" si="172"/>
        <v>0</v>
      </c>
      <c r="T97" s="1">
        <f t="shared" si="173"/>
        <v>0</v>
      </c>
      <c r="U97" s="1">
        <f t="shared" si="174"/>
        <v>0</v>
      </c>
      <c r="V97" s="1">
        <f t="shared" si="175"/>
        <v>0</v>
      </c>
      <c r="W97" s="1">
        <f t="shared" si="176"/>
        <v>0</v>
      </c>
      <c r="X97" s="440"/>
      <c r="Y97" s="518" t="s">
        <v>678</v>
      </c>
      <c r="Z97" s="518" t="s">
        <v>678</v>
      </c>
      <c r="AA97" s="518" t="s">
        <v>678</v>
      </c>
      <c r="AB97" s="518" t="s">
        <v>678</v>
      </c>
      <c r="AC97" s="518" t="s">
        <v>678</v>
      </c>
      <c r="AD97" s="518" t="s">
        <v>678</v>
      </c>
      <c r="AE97" s="518" t="s">
        <v>678</v>
      </c>
      <c r="AF97" s="518" t="s">
        <v>678</v>
      </c>
      <c r="AG97" s="518" t="s">
        <v>678</v>
      </c>
      <c r="AH97" s="518" t="s">
        <v>678</v>
      </c>
      <c r="AI97" s="518" t="s">
        <v>678</v>
      </c>
      <c r="AJ97" s="518" t="s">
        <v>678</v>
      </c>
      <c r="AK97" s="518" t="s">
        <v>678</v>
      </c>
      <c r="AL97"/>
      <c r="AM97"/>
      <c r="AN97" s="290">
        <f t="shared" si="140"/>
        <v>3</v>
      </c>
      <c r="AO97" s="290" t="str">
        <f t="shared" si="141"/>
        <v xml:space="preserve"> Q2</v>
      </c>
      <c r="AP97" s="291" t="str">
        <f t="shared" si="142"/>
        <v>対応性・更新性</v>
      </c>
      <c r="AQ97" s="292">
        <f t="shared" si="143"/>
        <v>0.3</v>
      </c>
      <c r="AR97" s="292">
        <f t="shared" si="144"/>
        <v>0.3</v>
      </c>
      <c r="AS97" s="292">
        <f t="shared" si="145"/>
        <v>0.3</v>
      </c>
      <c r="AT97" s="292">
        <f t="shared" si="146"/>
        <v>0.3</v>
      </c>
      <c r="AU97" s="292">
        <f t="shared" si="147"/>
        <v>0.3</v>
      </c>
      <c r="AV97" s="292">
        <f t="shared" si="148"/>
        <v>0.3</v>
      </c>
      <c r="AW97" s="292">
        <f t="shared" si="149"/>
        <v>0.3</v>
      </c>
      <c r="AX97" s="348">
        <f t="shared" si="150"/>
        <v>0.3</v>
      </c>
      <c r="AY97" s="292">
        <f t="shared" si="151"/>
        <v>0.3</v>
      </c>
      <c r="AZ97" s="292">
        <f t="shared" si="152"/>
        <v>0.3</v>
      </c>
      <c r="BA97" s="294">
        <f t="shared" si="153"/>
        <v>0</v>
      </c>
      <c r="BB97" s="292">
        <f t="shared" si="154"/>
        <v>0</v>
      </c>
      <c r="BC97" s="292">
        <f t="shared" si="155"/>
        <v>0</v>
      </c>
      <c r="BD97"/>
      <c r="BE97" s="290">
        <v>3</v>
      </c>
      <c r="BF97" s="295" t="s">
        <v>594</v>
      </c>
      <c r="BG97" s="315" t="s">
        <v>26</v>
      </c>
      <c r="BH97" s="292">
        <v>0.3</v>
      </c>
      <c r="BI97" s="292">
        <v>0.3</v>
      </c>
      <c r="BJ97" s="292">
        <v>0.3</v>
      </c>
      <c r="BK97" s="292">
        <v>0.3</v>
      </c>
      <c r="BL97" s="292">
        <v>0.3</v>
      </c>
      <c r="BM97" s="292">
        <v>0.3</v>
      </c>
      <c r="BN97" s="292">
        <v>0.3</v>
      </c>
      <c r="BO97" s="348">
        <v>0.3</v>
      </c>
      <c r="BP97" s="292">
        <v>0.3</v>
      </c>
      <c r="BQ97" s="296">
        <v>0.3</v>
      </c>
      <c r="BR97" s="297"/>
      <c r="BS97" s="296"/>
      <c r="BT97" s="296"/>
      <c r="BU97"/>
      <c r="BV97" s="290">
        <v>3</v>
      </c>
      <c r="BW97" s="295" t="s">
        <v>594</v>
      </c>
      <c r="BX97" s="315" t="s">
        <v>26</v>
      </c>
      <c r="BY97" s="296">
        <v>0.3</v>
      </c>
      <c r="BZ97" s="296">
        <v>0.3</v>
      </c>
      <c r="CA97" s="296">
        <v>0.3</v>
      </c>
      <c r="CB97" s="296">
        <v>0.3</v>
      </c>
      <c r="CC97" s="296">
        <v>0.3</v>
      </c>
      <c r="CD97" s="296">
        <v>0.3</v>
      </c>
      <c r="CE97" s="296">
        <v>0.3</v>
      </c>
      <c r="CF97" s="349">
        <v>0.3</v>
      </c>
      <c r="CG97" s="296">
        <v>0.3</v>
      </c>
      <c r="CH97" s="296">
        <v>0.3</v>
      </c>
      <c r="CI97" s="297"/>
      <c r="CJ97" s="296"/>
      <c r="CK97" s="296"/>
      <c r="CL97"/>
      <c r="CM97" s="290">
        <v>3</v>
      </c>
      <c r="CN97" s="295" t="s">
        <v>594</v>
      </c>
      <c r="CO97" s="315" t="s">
        <v>26</v>
      </c>
      <c r="CP97" s="296">
        <v>0.3</v>
      </c>
      <c r="CQ97" s="296">
        <v>0.3</v>
      </c>
      <c r="CR97" s="296">
        <v>0.3</v>
      </c>
      <c r="CS97" s="296">
        <v>0.3</v>
      </c>
      <c r="CT97" s="296">
        <v>0.3</v>
      </c>
      <c r="CU97" s="296">
        <v>0.3</v>
      </c>
      <c r="CV97" s="296">
        <v>0.3</v>
      </c>
      <c r="CW97" s="349">
        <v>0.3</v>
      </c>
      <c r="CX97" s="296">
        <v>0.3</v>
      </c>
      <c r="CY97" s="296">
        <v>0.3</v>
      </c>
      <c r="CZ97" s="297"/>
      <c r="DA97" s="296"/>
      <c r="DB97" s="296"/>
      <c r="DC97" s="421"/>
      <c r="DD97"/>
    </row>
    <row r="98" spans="1:108" ht="14.25" thickBot="1" x14ac:dyDescent="0.2">
      <c r="B98" s="163"/>
      <c r="C98" s="136">
        <v>3.1</v>
      </c>
      <c r="D98" s="153" t="s">
        <v>250</v>
      </c>
      <c r="E98" s="137"/>
      <c r="F98" s="155"/>
      <c r="H98" s="480"/>
      <c r="I98" s="481"/>
      <c r="K98" s="1">
        <f t="shared" si="156"/>
        <v>0</v>
      </c>
      <c r="L98" s="1">
        <f t="shared" si="165"/>
        <v>0</v>
      </c>
      <c r="M98" s="1">
        <f t="shared" si="166"/>
        <v>0</v>
      </c>
      <c r="N98" s="1">
        <f t="shared" si="167"/>
        <v>0</v>
      </c>
      <c r="O98" s="1">
        <f t="shared" si="168"/>
        <v>0</v>
      </c>
      <c r="P98" s="1">
        <f t="shared" si="169"/>
        <v>0</v>
      </c>
      <c r="Q98" s="1">
        <f t="shared" si="170"/>
        <v>0</v>
      </c>
      <c r="R98" s="1">
        <f t="shared" si="171"/>
        <v>0</v>
      </c>
      <c r="S98" s="1">
        <f t="shared" si="172"/>
        <v>0</v>
      </c>
      <c r="T98" s="1">
        <f t="shared" si="173"/>
        <v>0</v>
      </c>
      <c r="U98" s="1">
        <f t="shared" si="174"/>
        <v>0</v>
      </c>
      <c r="V98" s="1">
        <f t="shared" si="175"/>
        <v>0</v>
      </c>
      <c r="W98" s="1">
        <f t="shared" si="176"/>
        <v>0</v>
      </c>
      <c r="Y98" s="517" t="s">
        <v>678</v>
      </c>
      <c r="Z98" s="517" t="s">
        <v>678</v>
      </c>
      <c r="AA98" s="517" t="s">
        <v>678</v>
      </c>
      <c r="AB98" s="517" t="s">
        <v>678</v>
      </c>
      <c r="AC98" s="517" t="s">
        <v>678</v>
      </c>
      <c r="AD98" s="517" t="s">
        <v>678</v>
      </c>
      <c r="AE98" s="517" t="s">
        <v>678</v>
      </c>
      <c r="AF98" s="517" t="s">
        <v>678</v>
      </c>
      <c r="AG98" s="517" t="s">
        <v>678</v>
      </c>
      <c r="AH98" s="517" t="s">
        <v>678</v>
      </c>
      <c r="AI98" s="517" t="s">
        <v>678</v>
      </c>
      <c r="AJ98" s="517" t="s">
        <v>678</v>
      </c>
      <c r="AK98" s="517" t="s">
        <v>678</v>
      </c>
      <c r="AN98" s="299">
        <f t="shared" si="140"/>
        <v>3.1</v>
      </c>
      <c r="AO98" s="299" t="str">
        <f t="shared" si="141"/>
        <v xml:space="preserve"> Q2 3</v>
      </c>
      <c r="AP98" s="300" t="str">
        <f t="shared" si="142"/>
        <v>空間のゆとり</v>
      </c>
      <c r="AQ98" s="301">
        <f t="shared" si="143"/>
        <v>0.3</v>
      </c>
      <c r="AR98" s="301">
        <f t="shared" si="144"/>
        <v>0.3</v>
      </c>
      <c r="AS98" s="301">
        <f t="shared" si="145"/>
        <v>0.3</v>
      </c>
      <c r="AT98" s="301">
        <f t="shared" si="146"/>
        <v>0.3</v>
      </c>
      <c r="AU98" s="301">
        <f t="shared" si="147"/>
        <v>0.3</v>
      </c>
      <c r="AV98" s="301">
        <f t="shared" si="148"/>
        <v>0</v>
      </c>
      <c r="AW98" s="301">
        <f t="shared" si="149"/>
        <v>0</v>
      </c>
      <c r="AX98" s="310">
        <f t="shared" si="150"/>
        <v>0.3</v>
      </c>
      <c r="AY98" s="301">
        <f t="shared" si="151"/>
        <v>0.3</v>
      </c>
      <c r="AZ98" s="301">
        <f t="shared" si="152"/>
        <v>0.3</v>
      </c>
      <c r="BA98" s="302">
        <f t="shared" si="153"/>
        <v>0.5</v>
      </c>
      <c r="BB98" s="301">
        <f t="shared" si="154"/>
        <v>0.5</v>
      </c>
      <c r="BC98" s="301">
        <f t="shared" si="155"/>
        <v>0.5</v>
      </c>
      <c r="BE98" s="299">
        <v>3.1</v>
      </c>
      <c r="BF98" s="303" t="s">
        <v>27</v>
      </c>
      <c r="BG98" s="300" t="s">
        <v>250</v>
      </c>
      <c r="BH98" s="301">
        <v>0.3</v>
      </c>
      <c r="BI98" s="301">
        <v>0.3</v>
      </c>
      <c r="BJ98" s="301">
        <v>0.3</v>
      </c>
      <c r="BK98" s="301">
        <v>0.3</v>
      </c>
      <c r="BL98" s="301">
        <v>0.3</v>
      </c>
      <c r="BM98" s="301"/>
      <c r="BN98" s="301"/>
      <c r="BO98" s="310">
        <v>0.3</v>
      </c>
      <c r="BP98" s="301">
        <v>0.3</v>
      </c>
      <c r="BQ98" s="306">
        <v>0.3</v>
      </c>
      <c r="BR98" s="307">
        <v>0.5</v>
      </c>
      <c r="BS98" s="306">
        <v>0.5</v>
      </c>
      <c r="BT98" s="306">
        <v>0.5</v>
      </c>
      <c r="BV98" s="299">
        <v>3.1</v>
      </c>
      <c r="BW98" s="303" t="s">
        <v>27</v>
      </c>
      <c r="BX98" s="300" t="s">
        <v>250</v>
      </c>
      <c r="BY98" s="306">
        <v>0.3</v>
      </c>
      <c r="BZ98" s="306">
        <v>0.3</v>
      </c>
      <c r="CA98" s="306">
        <v>0.3</v>
      </c>
      <c r="CB98" s="306">
        <v>0.3</v>
      </c>
      <c r="CC98" s="306">
        <v>0.3</v>
      </c>
      <c r="CD98" s="306"/>
      <c r="CE98" s="306"/>
      <c r="CF98" s="313">
        <v>0.3</v>
      </c>
      <c r="CG98" s="306">
        <v>0.3</v>
      </c>
      <c r="CH98" s="306">
        <v>0.3</v>
      </c>
      <c r="CI98" s="307">
        <v>0.5</v>
      </c>
      <c r="CJ98" s="306">
        <v>0.5</v>
      </c>
      <c r="CK98" s="306">
        <v>0.5</v>
      </c>
      <c r="CM98" s="299">
        <v>3.1</v>
      </c>
      <c r="CN98" s="303" t="s">
        <v>27</v>
      </c>
      <c r="CO98" s="300" t="s">
        <v>250</v>
      </c>
      <c r="CP98" s="306">
        <v>0.3</v>
      </c>
      <c r="CQ98" s="306">
        <v>0.3</v>
      </c>
      <c r="CR98" s="306">
        <v>0.3</v>
      </c>
      <c r="CS98" s="306">
        <v>0.3</v>
      </c>
      <c r="CT98" s="306">
        <v>0.3</v>
      </c>
      <c r="CU98" s="306"/>
      <c r="CV98" s="306"/>
      <c r="CW98" s="313">
        <v>0.3</v>
      </c>
      <c r="CX98" s="306">
        <v>0.3</v>
      </c>
      <c r="CY98" s="306">
        <v>0.3</v>
      </c>
      <c r="CZ98" s="307">
        <v>0.5</v>
      </c>
      <c r="DA98" s="306">
        <v>0.5</v>
      </c>
      <c r="DB98" s="306">
        <v>0.5</v>
      </c>
      <c r="DC98" s="422"/>
    </row>
    <row r="99" spans="1:108" x14ac:dyDescent="0.15">
      <c r="B99" s="163"/>
      <c r="C99" s="156"/>
      <c r="D99" s="141">
        <v>1</v>
      </c>
      <c r="E99" s="138" t="s">
        <v>251</v>
      </c>
      <c r="F99" s="157"/>
      <c r="H99" s="473">
        <f>IF(SUMPRODUCT($Y$7:$AH$7,K99:T99)=0,0,SUMPRODUCT($Y$7:$AH$7,Y99:AH99)/SUMPRODUCT($Y$7:$AH$7,K99:T99))</f>
        <v>4</v>
      </c>
      <c r="I99" s="473">
        <f>IF(SUMPRODUCT($AI$7:$AK$7,U99:W99)=0,0,SUMPRODUCT($AI$7:$AK$7,AI99:AK99)/SUMPRODUCT($AI$7:$AK$7,U99:W99))</f>
        <v>0</v>
      </c>
      <c r="K99" s="1">
        <f t="shared" si="156"/>
        <v>1</v>
      </c>
      <c r="L99" s="1">
        <f t="shared" si="165"/>
        <v>0</v>
      </c>
      <c r="M99" s="1">
        <f t="shared" si="166"/>
        <v>0</v>
      </c>
      <c r="N99" s="1">
        <f t="shared" si="167"/>
        <v>0</v>
      </c>
      <c r="O99" s="1">
        <f t="shared" si="168"/>
        <v>0</v>
      </c>
      <c r="P99" s="1">
        <f t="shared" si="169"/>
        <v>0</v>
      </c>
      <c r="Q99" s="1">
        <f t="shared" si="170"/>
        <v>0</v>
      </c>
      <c r="R99" s="1">
        <f t="shared" si="171"/>
        <v>0</v>
      </c>
      <c r="S99" s="1">
        <f t="shared" si="172"/>
        <v>0</v>
      </c>
      <c r="T99" s="1">
        <f t="shared" si="173"/>
        <v>0</v>
      </c>
      <c r="U99" s="1">
        <f t="shared" si="174"/>
        <v>0</v>
      </c>
      <c r="V99" s="1">
        <f t="shared" si="175"/>
        <v>0</v>
      </c>
      <c r="W99" s="1">
        <f t="shared" si="176"/>
        <v>0</v>
      </c>
      <c r="Y99" s="509">
        <v>4</v>
      </c>
      <c r="Z99" s="509"/>
      <c r="AA99" s="509"/>
      <c r="AB99" s="509"/>
      <c r="AC99" s="509"/>
      <c r="AD99" s="509"/>
      <c r="AE99" s="509"/>
      <c r="AF99" s="509"/>
      <c r="AG99" s="509"/>
      <c r="AH99" s="509"/>
      <c r="AI99" s="509"/>
      <c r="AJ99" s="509"/>
      <c r="AK99" s="509"/>
      <c r="AN99" s="299" t="str">
        <f t="shared" si="140"/>
        <v>3.1.1</v>
      </c>
      <c r="AO99" s="299" t="str">
        <f t="shared" si="141"/>
        <v xml:space="preserve"> Q2 3.1</v>
      </c>
      <c r="AP99" s="300" t="str">
        <f t="shared" si="142"/>
        <v>階高のゆとり</v>
      </c>
      <c r="AQ99" s="301">
        <f t="shared" si="143"/>
        <v>0.6</v>
      </c>
      <c r="AR99" s="301">
        <f t="shared" si="144"/>
        <v>0.6</v>
      </c>
      <c r="AS99" s="301">
        <f t="shared" si="145"/>
        <v>0.6</v>
      </c>
      <c r="AT99" s="301">
        <f t="shared" si="146"/>
        <v>0.6</v>
      </c>
      <c r="AU99" s="301">
        <f t="shared" si="147"/>
        <v>0.6</v>
      </c>
      <c r="AV99" s="301">
        <f t="shared" si="148"/>
        <v>0</v>
      </c>
      <c r="AW99" s="301">
        <f t="shared" si="149"/>
        <v>0</v>
      </c>
      <c r="AX99" s="310">
        <f t="shared" si="150"/>
        <v>0</v>
      </c>
      <c r="AY99" s="301">
        <f t="shared" si="151"/>
        <v>0.6</v>
      </c>
      <c r="AZ99" s="301">
        <f t="shared" si="152"/>
        <v>0.6</v>
      </c>
      <c r="BA99" s="302">
        <f t="shared" si="153"/>
        <v>0.6</v>
      </c>
      <c r="BB99" s="301">
        <f t="shared" si="154"/>
        <v>0.6</v>
      </c>
      <c r="BC99" s="301">
        <f t="shared" si="155"/>
        <v>0.6</v>
      </c>
      <c r="BE99" s="299" t="s">
        <v>304</v>
      </c>
      <c r="BF99" s="303" t="s">
        <v>28</v>
      </c>
      <c r="BG99" s="304" t="s">
        <v>29</v>
      </c>
      <c r="BH99" s="301">
        <v>0.6</v>
      </c>
      <c r="BI99" s="301">
        <v>0.6</v>
      </c>
      <c r="BJ99" s="301">
        <v>0.6</v>
      </c>
      <c r="BK99" s="301">
        <v>0.6</v>
      </c>
      <c r="BL99" s="301">
        <v>0.6</v>
      </c>
      <c r="BM99" s="301"/>
      <c r="BN99" s="301"/>
      <c r="BO99" s="310">
        <v>0</v>
      </c>
      <c r="BP99" s="301">
        <v>0.6</v>
      </c>
      <c r="BQ99" s="306">
        <v>0.6</v>
      </c>
      <c r="BR99" s="307">
        <v>0.6</v>
      </c>
      <c r="BS99" s="306">
        <v>0.6</v>
      </c>
      <c r="BT99" s="306">
        <v>0.6</v>
      </c>
      <c r="BV99" s="299" t="s">
        <v>304</v>
      </c>
      <c r="BW99" s="303" t="s">
        <v>28</v>
      </c>
      <c r="BX99" s="304" t="s">
        <v>29</v>
      </c>
      <c r="BY99" s="306">
        <v>0.6</v>
      </c>
      <c r="BZ99" s="306">
        <v>0.6</v>
      </c>
      <c r="CA99" s="306">
        <v>0.6</v>
      </c>
      <c r="CB99" s="306">
        <v>0.6</v>
      </c>
      <c r="CC99" s="306">
        <v>0.6</v>
      </c>
      <c r="CD99" s="306"/>
      <c r="CE99" s="306"/>
      <c r="CF99" s="313">
        <v>0</v>
      </c>
      <c r="CG99" s="306">
        <v>0.6</v>
      </c>
      <c r="CH99" s="306">
        <v>0.6</v>
      </c>
      <c r="CI99" s="307">
        <v>0.6</v>
      </c>
      <c r="CJ99" s="306">
        <v>0.6</v>
      </c>
      <c r="CK99" s="306">
        <v>0.6</v>
      </c>
      <c r="CM99" s="299" t="s">
        <v>304</v>
      </c>
      <c r="CN99" s="303" t="s">
        <v>28</v>
      </c>
      <c r="CO99" s="304" t="s">
        <v>29</v>
      </c>
      <c r="CP99" s="306">
        <v>0.6</v>
      </c>
      <c r="CQ99" s="306">
        <v>0.6</v>
      </c>
      <c r="CR99" s="306">
        <v>0.6</v>
      </c>
      <c r="CS99" s="306">
        <v>0.6</v>
      </c>
      <c r="CT99" s="306">
        <v>0.6</v>
      </c>
      <c r="CU99" s="306"/>
      <c r="CV99" s="306"/>
      <c r="CW99" s="313">
        <v>0</v>
      </c>
      <c r="CX99" s="306">
        <v>0.6</v>
      </c>
      <c r="CY99" s="306">
        <v>0.6</v>
      </c>
      <c r="CZ99" s="307">
        <v>0.6</v>
      </c>
      <c r="DA99" s="306">
        <v>0.6</v>
      </c>
      <c r="DB99" s="306">
        <v>0.6</v>
      </c>
      <c r="DC99" s="422"/>
    </row>
    <row r="100" spans="1:108" x14ac:dyDescent="0.15">
      <c r="B100" s="163"/>
      <c r="C100" s="156"/>
      <c r="D100" s="189">
        <v>2</v>
      </c>
      <c r="E100" s="137" t="s">
        <v>252</v>
      </c>
      <c r="F100" s="155"/>
      <c r="H100" s="474">
        <f t="shared" ref="H100:H101" si="183">IF(SUMPRODUCT($Y$7:$AH$7,K100:T100)=0,0,SUMPRODUCT($Y$7:$AH$7,Y100:AH100)/SUMPRODUCT($Y$7:$AH$7,K100:T100))</f>
        <v>4</v>
      </c>
      <c r="I100" s="474">
        <f t="shared" ref="I100:I101" si="184">IF(SUMPRODUCT($AI$7:$AK$7,U100:W100)=0,0,SUMPRODUCT($AI$7:$AK$7,AI100:AK100)/SUMPRODUCT($AI$7:$AK$7,U100:W100))</f>
        <v>0</v>
      </c>
      <c r="K100" s="1">
        <f t="shared" si="156"/>
        <v>1</v>
      </c>
      <c r="L100" s="1">
        <f t="shared" si="165"/>
        <v>0</v>
      </c>
      <c r="M100" s="1">
        <f t="shared" si="166"/>
        <v>0</v>
      </c>
      <c r="N100" s="1">
        <f t="shared" si="167"/>
        <v>0</v>
      </c>
      <c r="O100" s="1">
        <f t="shared" si="168"/>
        <v>0</v>
      </c>
      <c r="P100" s="1">
        <f t="shared" si="169"/>
        <v>0</v>
      </c>
      <c r="Q100" s="1">
        <f t="shared" si="170"/>
        <v>0</v>
      </c>
      <c r="R100" s="1">
        <f t="shared" si="171"/>
        <v>0</v>
      </c>
      <c r="S100" s="1">
        <f t="shared" si="172"/>
        <v>0</v>
      </c>
      <c r="T100" s="1">
        <f t="shared" si="173"/>
        <v>0</v>
      </c>
      <c r="U100" s="1">
        <f t="shared" si="174"/>
        <v>0</v>
      </c>
      <c r="V100" s="1">
        <f t="shared" si="175"/>
        <v>0</v>
      </c>
      <c r="W100" s="1">
        <f t="shared" si="176"/>
        <v>0</v>
      </c>
      <c r="Y100" s="510">
        <v>4</v>
      </c>
      <c r="Z100" s="510"/>
      <c r="AA100" s="510"/>
      <c r="AB100" s="510"/>
      <c r="AC100" s="510"/>
      <c r="AD100" s="510"/>
      <c r="AE100" s="510"/>
      <c r="AF100" s="510"/>
      <c r="AG100" s="510"/>
      <c r="AH100" s="510"/>
      <c r="AI100" s="510"/>
      <c r="AJ100" s="510"/>
      <c r="AK100" s="510"/>
      <c r="AN100" s="299" t="str">
        <f t="shared" si="140"/>
        <v>3.1.2</v>
      </c>
      <c r="AO100" s="299" t="str">
        <f t="shared" si="141"/>
        <v xml:space="preserve"> Q2 3.1</v>
      </c>
      <c r="AP100" s="300" t="str">
        <f t="shared" si="142"/>
        <v>空間の形状・自由さ</v>
      </c>
      <c r="AQ100" s="301">
        <f t="shared" si="143"/>
        <v>0.4</v>
      </c>
      <c r="AR100" s="301">
        <f t="shared" si="144"/>
        <v>0.4</v>
      </c>
      <c r="AS100" s="301">
        <f t="shared" si="145"/>
        <v>0.4</v>
      </c>
      <c r="AT100" s="301">
        <f t="shared" si="146"/>
        <v>0.4</v>
      </c>
      <c r="AU100" s="301">
        <f t="shared" si="147"/>
        <v>0.4</v>
      </c>
      <c r="AV100" s="301">
        <f t="shared" si="148"/>
        <v>0</v>
      </c>
      <c r="AW100" s="301">
        <f t="shared" si="149"/>
        <v>0</v>
      </c>
      <c r="AX100" s="310">
        <f t="shared" si="150"/>
        <v>1</v>
      </c>
      <c r="AY100" s="301">
        <f t="shared" si="151"/>
        <v>0.4</v>
      </c>
      <c r="AZ100" s="301">
        <f t="shared" si="152"/>
        <v>0.4</v>
      </c>
      <c r="BA100" s="302">
        <f t="shared" si="153"/>
        <v>0.4</v>
      </c>
      <c r="BB100" s="301">
        <f t="shared" si="154"/>
        <v>0.4</v>
      </c>
      <c r="BC100" s="301">
        <f t="shared" si="155"/>
        <v>0.4</v>
      </c>
      <c r="BE100" s="299" t="s">
        <v>305</v>
      </c>
      <c r="BF100" s="303" t="s">
        <v>28</v>
      </c>
      <c r="BG100" s="304" t="s">
        <v>30</v>
      </c>
      <c r="BH100" s="301">
        <v>0.4</v>
      </c>
      <c r="BI100" s="301">
        <v>0.4</v>
      </c>
      <c r="BJ100" s="301">
        <v>0.4</v>
      </c>
      <c r="BK100" s="301">
        <v>0.4</v>
      </c>
      <c r="BL100" s="301">
        <v>0.4</v>
      </c>
      <c r="BM100" s="301"/>
      <c r="BN100" s="301"/>
      <c r="BO100" s="310">
        <v>1</v>
      </c>
      <c r="BP100" s="301">
        <v>0.4</v>
      </c>
      <c r="BQ100" s="306">
        <v>0.4</v>
      </c>
      <c r="BR100" s="307">
        <v>0.4</v>
      </c>
      <c r="BS100" s="306">
        <v>0.4</v>
      </c>
      <c r="BT100" s="306">
        <v>0.4</v>
      </c>
      <c r="BV100" s="299" t="s">
        <v>305</v>
      </c>
      <c r="BW100" s="303" t="s">
        <v>28</v>
      </c>
      <c r="BX100" s="304" t="s">
        <v>30</v>
      </c>
      <c r="BY100" s="306">
        <v>0.4</v>
      </c>
      <c r="BZ100" s="306">
        <v>0.4</v>
      </c>
      <c r="CA100" s="306">
        <v>0.4</v>
      </c>
      <c r="CB100" s="306">
        <v>0.4</v>
      </c>
      <c r="CC100" s="306">
        <v>0.4</v>
      </c>
      <c r="CD100" s="306"/>
      <c r="CE100" s="306"/>
      <c r="CF100" s="313">
        <v>1</v>
      </c>
      <c r="CG100" s="306">
        <v>0.4</v>
      </c>
      <c r="CH100" s="306">
        <v>0.4</v>
      </c>
      <c r="CI100" s="307">
        <v>0.4</v>
      </c>
      <c r="CJ100" s="306">
        <v>0.4</v>
      </c>
      <c r="CK100" s="306">
        <v>0.4</v>
      </c>
      <c r="CM100" s="299" t="s">
        <v>305</v>
      </c>
      <c r="CN100" s="303" t="s">
        <v>28</v>
      </c>
      <c r="CO100" s="304" t="s">
        <v>30</v>
      </c>
      <c r="CP100" s="306">
        <v>0.4</v>
      </c>
      <c r="CQ100" s="306">
        <v>0.4</v>
      </c>
      <c r="CR100" s="306">
        <v>0.4</v>
      </c>
      <c r="CS100" s="306">
        <v>0.4</v>
      </c>
      <c r="CT100" s="306">
        <v>0.4</v>
      </c>
      <c r="CU100" s="306"/>
      <c r="CV100" s="306"/>
      <c r="CW100" s="313">
        <v>1</v>
      </c>
      <c r="CX100" s="306">
        <v>0.4</v>
      </c>
      <c r="CY100" s="306">
        <v>0.4</v>
      </c>
      <c r="CZ100" s="307">
        <v>0.4</v>
      </c>
      <c r="DA100" s="306">
        <v>0.4</v>
      </c>
      <c r="DB100" s="306">
        <v>0.4</v>
      </c>
      <c r="DC100" s="422"/>
    </row>
    <row r="101" spans="1:108" ht="14.25" thickBot="1" x14ac:dyDescent="0.2">
      <c r="B101" s="163"/>
      <c r="C101" s="150">
        <v>3.2</v>
      </c>
      <c r="D101" s="190" t="s">
        <v>253</v>
      </c>
      <c r="E101" s="138"/>
      <c r="F101" s="157"/>
      <c r="H101" s="470">
        <f t="shared" si="183"/>
        <v>4</v>
      </c>
      <c r="I101" s="470">
        <f t="shared" si="184"/>
        <v>0</v>
      </c>
      <c r="K101" s="1">
        <f t="shared" si="156"/>
        <v>1</v>
      </c>
      <c r="L101" s="1">
        <f t="shared" si="165"/>
        <v>0</v>
      </c>
      <c r="M101" s="1">
        <f t="shared" si="166"/>
        <v>0</v>
      </c>
      <c r="N101" s="1">
        <f t="shared" si="167"/>
        <v>0</v>
      </c>
      <c r="O101" s="1">
        <f t="shared" si="168"/>
        <v>0</v>
      </c>
      <c r="P101" s="1">
        <f t="shared" si="169"/>
        <v>0</v>
      </c>
      <c r="Q101" s="1">
        <f t="shared" si="170"/>
        <v>0</v>
      </c>
      <c r="R101" s="1">
        <f t="shared" si="171"/>
        <v>0</v>
      </c>
      <c r="S101" s="1">
        <f t="shared" si="172"/>
        <v>0</v>
      </c>
      <c r="T101" s="1">
        <f t="shared" si="173"/>
        <v>0</v>
      </c>
      <c r="U101" s="1">
        <f t="shared" si="174"/>
        <v>0</v>
      </c>
      <c r="V101" s="1">
        <f t="shared" si="175"/>
        <v>0</v>
      </c>
      <c r="W101" s="1">
        <f t="shared" si="176"/>
        <v>0</v>
      </c>
      <c r="Y101" s="511">
        <v>4</v>
      </c>
      <c r="Z101" s="511"/>
      <c r="AA101" s="511"/>
      <c r="AB101" s="511"/>
      <c r="AC101" s="511"/>
      <c r="AD101" s="511"/>
      <c r="AE101" s="511"/>
      <c r="AF101" s="511"/>
      <c r="AG101" s="511"/>
      <c r="AH101" s="511"/>
      <c r="AI101" s="511"/>
      <c r="AJ101" s="511"/>
      <c r="AK101" s="511"/>
      <c r="AN101" s="299">
        <f t="shared" si="140"/>
        <v>3.2</v>
      </c>
      <c r="AO101" s="299" t="str">
        <f t="shared" si="141"/>
        <v xml:space="preserve"> Q2 3</v>
      </c>
      <c r="AP101" s="300" t="str">
        <f t="shared" si="142"/>
        <v>荷重のゆとり</v>
      </c>
      <c r="AQ101" s="301">
        <f t="shared" si="143"/>
        <v>0.3</v>
      </c>
      <c r="AR101" s="301">
        <f t="shared" si="144"/>
        <v>0.3</v>
      </c>
      <c r="AS101" s="301">
        <f t="shared" si="145"/>
        <v>0.3</v>
      </c>
      <c r="AT101" s="301">
        <f t="shared" si="146"/>
        <v>0.3</v>
      </c>
      <c r="AU101" s="301">
        <f t="shared" si="147"/>
        <v>0.3</v>
      </c>
      <c r="AV101" s="301">
        <f t="shared" si="148"/>
        <v>0</v>
      </c>
      <c r="AW101" s="301">
        <f t="shared" si="149"/>
        <v>0</v>
      </c>
      <c r="AX101" s="310">
        <f t="shared" si="150"/>
        <v>0.3</v>
      </c>
      <c r="AY101" s="301">
        <f t="shared" si="151"/>
        <v>0.3</v>
      </c>
      <c r="AZ101" s="301">
        <f t="shared" si="152"/>
        <v>0.3</v>
      </c>
      <c r="BA101" s="302">
        <f t="shared" si="153"/>
        <v>0.5</v>
      </c>
      <c r="BB101" s="301">
        <f t="shared" si="154"/>
        <v>0.5</v>
      </c>
      <c r="BC101" s="301">
        <f t="shared" si="155"/>
        <v>0.5</v>
      </c>
      <c r="BE101" s="299">
        <v>3.2</v>
      </c>
      <c r="BF101" s="303" t="s">
        <v>27</v>
      </c>
      <c r="BG101" s="300" t="s">
        <v>253</v>
      </c>
      <c r="BH101" s="301">
        <v>0.3</v>
      </c>
      <c r="BI101" s="301">
        <v>0.3</v>
      </c>
      <c r="BJ101" s="301">
        <v>0.3</v>
      </c>
      <c r="BK101" s="301">
        <v>0.3</v>
      </c>
      <c r="BL101" s="301">
        <v>0.3</v>
      </c>
      <c r="BM101" s="301"/>
      <c r="BN101" s="301"/>
      <c r="BO101" s="310">
        <v>0.3</v>
      </c>
      <c r="BP101" s="301">
        <v>0.3</v>
      </c>
      <c r="BQ101" s="306">
        <v>0.3</v>
      </c>
      <c r="BR101" s="307">
        <v>0.5</v>
      </c>
      <c r="BS101" s="306">
        <v>0.5</v>
      </c>
      <c r="BT101" s="306">
        <v>0.5</v>
      </c>
      <c r="BV101" s="299">
        <v>3.2</v>
      </c>
      <c r="BW101" s="303" t="s">
        <v>27</v>
      </c>
      <c r="BX101" s="300" t="s">
        <v>253</v>
      </c>
      <c r="BY101" s="306">
        <v>0.3</v>
      </c>
      <c r="BZ101" s="306">
        <v>0.3</v>
      </c>
      <c r="CA101" s="306">
        <v>0.3</v>
      </c>
      <c r="CB101" s="306">
        <v>0.3</v>
      </c>
      <c r="CC101" s="306">
        <v>0.3</v>
      </c>
      <c r="CD101" s="306"/>
      <c r="CE101" s="306"/>
      <c r="CF101" s="313">
        <v>0.3</v>
      </c>
      <c r="CG101" s="306">
        <v>0.3</v>
      </c>
      <c r="CH101" s="306">
        <v>0.3</v>
      </c>
      <c r="CI101" s="307">
        <v>0.5</v>
      </c>
      <c r="CJ101" s="306">
        <v>0.5</v>
      </c>
      <c r="CK101" s="306">
        <v>0.5</v>
      </c>
      <c r="CM101" s="299">
        <v>3.2</v>
      </c>
      <c r="CN101" s="303" t="s">
        <v>27</v>
      </c>
      <c r="CO101" s="300" t="s">
        <v>253</v>
      </c>
      <c r="CP101" s="306">
        <v>0.3</v>
      </c>
      <c r="CQ101" s="306">
        <v>0.3</v>
      </c>
      <c r="CR101" s="306">
        <v>0.3</v>
      </c>
      <c r="CS101" s="306">
        <v>0.3</v>
      </c>
      <c r="CT101" s="306">
        <v>0.3</v>
      </c>
      <c r="CU101" s="306"/>
      <c r="CV101" s="306"/>
      <c r="CW101" s="313">
        <v>0.3</v>
      </c>
      <c r="CX101" s="306">
        <v>0.3</v>
      </c>
      <c r="CY101" s="306">
        <v>0.3</v>
      </c>
      <c r="CZ101" s="307">
        <v>0.5</v>
      </c>
      <c r="DA101" s="306">
        <v>0.5</v>
      </c>
      <c r="DB101" s="306">
        <v>0.5</v>
      </c>
      <c r="DC101" s="422"/>
    </row>
    <row r="102" spans="1:108" ht="14.25" thickBot="1" x14ac:dyDescent="0.2">
      <c r="B102" s="163"/>
      <c r="C102" s="146">
        <v>3.3</v>
      </c>
      <c r="D102" s="153" t="s">
        <v>254</v>
      </c>
      <c r="E102" s="137"/>
      <c r="F102" s="155"/>
      <c r="H102" s="480"/>
      <c r="I102" s="481"/>
      <c r="K102" s="1">
        <f t="shared" si="156"/>
        <v>0</v>
      </c>
      <c r="L102" s="1">
        <f t="shared" si="165"/>
        <v>0</v>
      </c>
      <c r="M102" s="1">
        <f t="shared" si="166"/>
        <v>0</v>
      </c>
      <c r="N102" s="1">
        <f t="shared" si="167"/>
        <v>0</v>
      </c>
      <c r="O102" s="1">
        <f t="shared" si="168"/>
        <v>0</v>
      </c>
      <c r="P102" s="1">
        <f t="shared" si="169"/>
        <v>0</v>
      </c>
      <c r="Q102" s="1">
        <f t="shared" si="170"/>
        <v>0</v>
      </c>
      <c r="R102" s="1">
        <f t="shared" si="171"/>
        <v>0</v>
      </c>
      <c r="S102" s="1">
        <f t="shared" si="172"/>
        <v>0</v>
      </c>
      <c r="T102" s="1">
        <f t="shared" si="173"/>
        <v>0</v>
      </c>
      <c r="U102" s="1">
        <f t="shared" si="174"/>
        <v>0</v>
      </c>
      <c r="V102" s="1">
        <f t="shared" si="175"/>
        <v>0</v>
      </c>
      <c r="W102" s="1">
        <f t="shared" si="176"/>
        <v>0</v>
      </c>
      <c r="Y102" s="517" t="s">
        <v>678</v>
      </c>
      <c r="Z102" s="517" t="s">
        <v>678</v>
      </c>
      <c r="AA102" s="517" t="s">
        <v>678</v>
      </c>
      <c r="AB102" s="517" t="s">
        <v>678</v>
      </c>
      <c r="AC102" s="517" t="s">
        <v>678</v>
      </c>
      <c r="AD102" s="517" t="s">
        <v>678</v>
      </c>
      <c r="AE102" s="517" t="s">
        <v>678</v>
      </c>
      <c r="AF102" s="517" t="s">
        <v>678</v>
      </c>
      <c r="AG102" s="517" t="s">
        <v>678</v>
      </c>
      <c r="AH102" s="517" t="s">
        <v>678</v>
      </c>
      <c r="AI102" s="517" t="s">
        <v>678</v>
      </c>
      <c r="AJ102" s="517" t="s">
        <v>678</v>
      </c>
      <c r="AK102" s="517" t="s">
        <v>678</v>
      </c>
      <c r="AN102" s="299">
        <f t="shared" si="140"/>
        <v>3.3</v>
      </c>
      <c r="AO102" s="299" t="str">
        <f t="shared" si="141"/>
        <v xml:space="preserve"> Q2 3</v>
      </c>
      <c r="AP102" s="300" t="str">
        <f t="shared" si="142"/>
        <v>設備の更新性</v>
      </c>
      <c r="AQ102" s="301">
        <f t="shared" si="143"/>
        <v>0.4</v>
      </c>
      <c r="AR102" s="301">
        <f t="shared" si="144"/>
        <v>0.4</v>
      </c>
      <c r="AS102" s="301">
        <f t="shared" si="145"/>
        <v>0.4</v>
      </c>
      <c r="AT102" s="301">
        <f t="shared" si="146"/>
        <v>0.4</v>
      </c>
      <c r="AU102" s="301">
        <f t="shared" si="147"/>
        <v>0.4</v>
      </c>
      <c r="AV102" s="301">
        <f t="shared" si="148"/>
        <v>1</v>
      </c>
      <c r="AW102" s="301">
        <f t="shared" si="149"/>
        <v>1</v>
      </c>
      <c r="AX102" s="310">
        <f t="shared" si="150"/>
        <v>0.4</v>
      </c>
      <c r="AY102" s="301">
        <f t="shared" si="151"/>
        <v>0.4</v>
      </c>
      <c r="AZ102" s="301">
        <f t="shared" si="152"/>
        <v>0.4</v>
      </c>
      <c r="BA102" s="302">
        <f t="shared" si="153"/>
        <v>0</v>
      </c>
      <c r="BB102" s="301">
        <f t="shared" si="154"/>
        <v>0</v>
      </c>
      <c r="BC102" s="301">
        <f t="shared" si="155"/>
        <v>0</v>
      </c>
      <c r="BE102" s="299">
        <v>3.3</v>
      </c>
      <c r="BF102" s="303" t="s">
        <v>27</v>
      </c>
      <c r="BG102" s="300" t="s">
        <v>254</v>
      </c>
      <c r="BH102" s="301">
        <v>0.4</v>
      </c>
      <c r="BI102" s="301">
        <v>0.4</v>
      </c>
      <c r="BJ102" s="301">
        <v>0.4</v>
      </c>
      <c r="BK102" s="301">
        <v>0.4</v>
      </c>
      <c r="BL102" s="301">
        <v>0.4</v>
      </c>
      <c r="BM102" s="301">
        <v>1</v>
      </c>
      <c r="BN102" s="301">
        <v>1</v>
      </c>
      <c r="BO102" s="310">
        <v>0.4</v>
      </c>
      <c r="BP102" s="301">
        <v>0.4</v>
      </c>
      <c r="BQ102" s="306">
        <v>0.4</v>
      </c>
      <c r="BR102" s="307"/>
      <c r="BS102" s="306"/>
      <c r="BT102" s="306"/>
      <c r="BV102" s="299">
        <v>3.3</v>
      </c>
      <c r="BW102" s="303" t="s">
        <v>27</v>
      </c>
      <c r="BX102" s="300" t="s">
        <v>254</v>
      </c>
      <c r="BY102" s="306">
        <v>0.4</v>
      </c>
      <c r="BZ102" s="306">
        <v>0.4</v>
      </c>
      <c r="CA102" s="306">
        <v>0.4</v>
      </c>
      <c r="CB102" s="306">
        <v>0.4</v>
      </c>
      <c r="CC102" s="306">
        <v>0.4</v>
      </c>
      <c r="CD102" s="306">
        <v>1</v>
      </c>
      <c r="CE102" s="306">
        <v>1</v>
      </c>
      <c r="CF102" s="313">
        <v>0.4</v>
      </c>
      <c r="CG102" s="306">
        <v>0.4</v>
      </c>
      <c r="CH102" s="306">
        <v>0.4</v>
      </c>
      <c r="CI102" s="307"/>
      <c r="CJ102" s="306"/>
      <c r="CK102" s="306"/>
      <c r="CM102" s="299">
        <v>3.3</v>
      </c>
      <c r="CN102" s="303" t="s">
        <v>27</v>
      </c>
      <c r="CO102" s="300" t="s">
        <v>254</v>
      </c>
      <c r="CP102" s="306">
        <v>0.4</v>
      </c>
      <c r="CQ102" s="306">
        <v>0.4</v>
      </c>
      <c r="CR102" s="306">
        <v>0.4</v>
      </c>
      <c r="CS102" s="306">
        <v>0.4</v>
      </c>
      <c r="CT102" s="306">
        <v>0.4</v>
      </c>
      <c r="CU102" s="306">
        <v>1</v>
      </c>
      <c r="CV102" s="306">
        <v>1</v>
      </c>
      <c r="CW102" s="313">
        <v>0.4</v>
      </c>
      <c r="CX102" s="306">
        <v>0.4</v>
      </c>
      <c r="CY102" s="306">
        <v>0.4</v>
      </c>
      <c r="CZ102" s="307"/>
      <c r="DA102" s="306"/>
      <c r="DB102" s="306"/>
      <c r="DC102" s="422"/>
    </row>
    <row r="103" spans="1:108" x14ac:dyDescent="0.15">
      <c r="B103" s="163"/>
      <c r="C103" s="156"/>
      <c r="D103" s="141">
        <v>1</v>
      </c>
      <c r="E103" s="138" t="s">
        <v>412</v>
      </c>
      <c r="F103" s="157"/>
      <c r="H103" s="473">
        <f>IF(SUMPRODUCT($Y$7:$AH$7,K103:T103)=0,0,SUMPRODUCT($Y$7:$AH$7,Y103:AH103)/SUMPRODUCT($Y$7:$AH$7,K103:T103))</f>
        <v>4</v>
      </c>
      <c r="I103" s="473">
        <f>IF(SUMPRODUCT($AI$7:$AK$7,U103:W103)=0,0,SUMPRODUCT($AI$7:$AK$7,AI103:AK103)/SUMPRODUCT($AI$7:$AK$7,U103:W103))</f>
        <v>0</v>
      </c>
      <c r="K103" s="1">
        <f t="shared" si="156"/>
        <v>1</v>
      </c>
      <c r="L103" s="1">
        <f t="shared" si="165"/>
        <v>0</v>
      </c>
      <c r="M103" s="1">
        <f t="shared" si="166"/>
        <v>0</v>
      </c>
      <c r="N103" s="1">
        <f t="shared" si="167"/>
        <v>0</v>
      </c>
      <c r="O103" s="1">
        <f t="shared" si="168"/>
        <v>0</v>
      </c>
      <c r="P103" s="1">
        <f t="shared" si="169"/>
        <v>0</v>
      </c>
      <c r="Q103" s="1">
        <f t="shared" si="170"/>
        <v>0</v>
      </c>
      <c r="R103" s="1">
        <f t="shared" si="171"/>
        <v>0</v>
      </c>
      <c r="S103" s="1">
        <f t="shared" si="172"/>
        <v>0</v>
      </c>
      <c r="T103" s="1">
        <f t="shared" si="173"/>
        <v>0</v>
      </c>
      <c r="U103" s="1">
        <f t="shared" si="174"/>
        <v>0</v>
      </c>
      <c r="V103" s="1">
        <f t="shared" si="175"/>
        <v>0</v>
      </c>
      <c r="W103" s="1">
        <f t="shared" si="176"/>
        <v>0</v>
      </c>
      <c r="Y103" s="509">
        <v>4</v>
      </c>
      <c r="Z103" s="509"/>
      <c r="AA103" s="509"/>
      <c r="AB103" s="509"/>
      <c r="AC103" s="509"/>
      <c r="AD103" s="509"/>
      <c r="AE103" s="509"/>
      <c r="AF103" s="509"/>
      <c r="AG103" s="509"/>
      <c r="AH103" s="509"/>
      <c r="AI103" s="509"/>
      <c r="AJ103" s="509"/>
      <c r="AK103" s="509"/>
      <c r="AN103" s="299" t="str">
        <f t="shared" si="140"/>
        <v>3.3.1</v>
      </c>
      <c r="AO103" s="299" t="str">
        <f t="shared" si="141"/>
        <v xml:space="preserve"> Q2 3.3</v>
      </c>
      <c r="AP103" s="300" t="str">
        <f t="shared" si="142"/>
        <v>空調配管の更新性</v>
      </c>
      <c r="AQ103" s="301">
        <f t="shared" si="143"/>
        <v>0.2</v>
      </c>
      <c r="AR103" s="301">
        <f t="shared" si="144"/>
        <v>0.2</v>
      </c>
      <c r="AS103" s="301">
        <f t="shared" si="145"/>
        <v>0.2</v>
      </c>
      <c r="AT103" s="301">
        <f t="shared" si="146"/>
        <v>0.2</v>
      </c>
      <c r="AU103" s="301">
        <f t="shared" si="147"/>
        <v>0.2</v>
      </c>
      <c r="AV103" s="301">
        <f t="shared" si="148"/>
        <v>0.2</v>
      </c>
      <c r="AW103" s="301">
        <f t="shared" si="149"/>
        <v>0.2</v>
      </c>
      <c r="AX103" s="310">
        <f t="shared" si="150"/>
        <v>0.2</v>
      </c>
      <c r="AY103" s="301">
        <f t="shared" si="151"/>
        <v>0.2</v>
      </c>
      <c r="AZ103" s="301">
        <f t="shared" si="152"/>
        <v>0.2</v>
      </c>
      <c r="BA103" s="302">
        <f t="shared" si="153"/>
        <v>0</v>
      </c>
      <c r="BB103" s="301">
        <f t="shared" si="154"/>
        <v>0</v>
      </c>
      <c r="BC103" s="301">
        <f t="shared" si="155"/>
        <v>0</v>
      </c>
      <c r="BE103" s="299" t="s">
        <v>306</v>
      </c>
      <c r="BF103" s="303" t="s">
        <v>31</v>
      </c>
      <c r="BG103" s="304" t="s">
        <v>32</v>
      </c>
      <c r="BH103" s="301">
        <v>0.2</v>
      </c>
      <c r="BI103" s="301">
        <v>0.2</v>
      </c>
      <c r="BJ103" s="301">
        <v>0.2</v>
      </c>
      <c r="BK103" s="301">
        <v>0.2</v>
      </c>
      <c r="BL103" s="301">
        <v>0.2</v>
      </c>
      <c r="BM103" s="301">
        <v>0.2</v>
      </c>
      <c r="BN103" s="301">
        <v>0.2</v>
      </c>
      <c r="BO103" s="310">
        <v>0.2</v>
      </c>
      <c r="BP103" s="301">
        <v>0.2</v>
      </c>
      <c r="BQ103" s="306">
        <v>0.2</v>
      </c>
      <c r="BR103" s="307"/>
      <c r="BS103" s="306"/>
      <c r="BT103" s="306"/>
      <c r="BV103" s="299" t="s">
        <v>306</v>
      </c>
      <c r="BW103" s="303" t="s">
        <v>31</v>
      </c>
      <c r="BX103" s="304" t="s">
        <v>32</v>
      </c>
      <c r="BY103" s="306">
        <v>0.2</v>
      </c>
      <c r="BZ103" s="306">
        <v>0.2</v>
      </c>
      <c r="CA103" s="306">
        <v>0.2</v>
      </c>
      <c r="CB103" s="306">
        <v>0.2</v>
      </c>
      <c r="CC103" s="306">
        <v>0.2</v>
      </c>
      <c r="CD103" s="306">
        <v>0.2</v>
      </c>
      <c r="CE103" s="306">
        <v>0.2</v>
      </c>
      <c r="CF103" s="313">
        <v>0.2</v>
      </c>
      <c r="CG103" s="306">
        <v>0.2</v>
      </c>
      <c r="CH103" s="306">
        <v>0.2</v>
      </c>
      <c r="CI103" s="307"/>
      <c r="CJ103" s="306"/>
      <c r="CK103" s="306"/>
      <c r="CM103" s="299" t="s">
        <v>306</v>
      </c>
      <c r="CN103" s="303" t="s">
        <v>31</v>
      </c>
      <c r="CO103" s="304" t="s">
        <v>32</v>
      </c>
      <c r="CP103" s="306">
        <v>0.2</v>
      </c>
      <c r="CQ103" s="306">
        <v>0.2</v>
      </c>
      <c r="CR103" s="306">
        <v>0.2</v>
      </c>
      <c r="CS103" s="306">
        <v>0.2</v>
      </c>
      <c r="CT103" s="306">
        <v>0.2</v>
      </c>
      <c r="CU103" s="306">
        <v>0.2</v>
      </c>
      <c r="CV103" s="306">
        <v>0.2</v>
      </c>
      <c r="CW103" s="313">
        <v>0.2</v>
      </c>
      <c r="CX103" s="306">
        <v>0.2</v>
      </c>
      <c r="CY103" s="306">
        <v>0.2</v>
      </c>
      <c r="CZ103" s="307"/>
      <c r="DA103" s="306"/>
      <c r="DB103" s="306"/>
      <c r="DC103" s="422"/>
    </row>
    <row r="104" spans="1:108" x14ac:dyDescent="0.15">
      <c r="B104" s="163"/>
      <c r="C104" s="156"/>
      <c r="D104" s="189">
        <v>2</v>
      </c>
      <c r="E104" s="137" t="s">
        <v>255</v>
      </c>
      <c r="F104" s="155"/>
      <c r="H104" s="474">
        <f t="shared" ref="H104" si="185">IF(SUMPRODUCT($Y$7:$AH$7,K104:T104)=0,0,SUMPRODUCT($Y$7:$AH$7,Y104:AH104)/SUMPRODUCT($Y$7:$AH$7,K104:T104))</f>
        <v>4</v>
      </c>
      <c r="I104" s="474">
        <f t="shared" ref="I104" si="186">IF(SUMPRODUCT($AI$7:$AK$7,U104:W104)=0,0,SUMPRODUCT($AI$7:$AK$7,AI104:AK104)/SUMPRODUCT($AI$7:$AK$7,U104:W104))</f>
        <v>0</v>
      </c>
      <c r="K104" s="1">
        <f t="shared" si="156"/>
        <v>1</v>
      </c>
      <c r="L104" s="1">
        <f t="shared" si="165"/>
        <v>0</v>
      </c>
      <c r="M104" s="1">
        <f t="shared" si="166"/>
        <v>0</v>
      </c>
      <c r="N104" s="1">
        <f t="shared" si="167"/>
        <v>0</v>
      </c>
      <c r="O104" s="1">
        <f t="shared" si="168"/>
        <v>0</v>
      </c>
      <c r="P104" s="1">
        <f t="shared" si="169"/>
        <v>0</v>
      </c>
      <c r="Q104" s="1">
        <f t="shared" si="170"/>
        <v>0</v>
      </c>
      <c r="R104" s="1">
        <f t="shared" si="171"/>
        <v>0</v>
      </c>
      <c r="S104" s="1">
        <f t="shared" si="172"/>
        <v>0</v>
      </c>
      <c r="T104" s="1">
        <f t="shared" si="173"/>
        <v>0</v>
      </c>
      <c r="U104" s="1">
        <f t="shared" si="174"/>
        <v>0</v>
      </c>
      <c r="V104" s="1">
        <f t="shared" si="175"/>
        <v>0</v>
      </c>
      <c r="W104" s="1">
        <f t="shared" si="176"/>
        <v>0</v>
      </c>
      <c r="Y104" s="510">
        <v>4</v>
      </c>
      <c r="Z104" s="510"/>
      <c r="AA104" s="510"/>
      <c r="AB104" s="510"/>
      <c r="AC104" s="510"/>
      <c r="AD104" s="510"/>
      <c r="AE104" s="510"/>
      <c r="AF104" s="510"/>
      <c r="AG104" s="510"/>
      <c r="AH104" s="510"/>
      <c r="AI104" s="510"/>
      <c r="AJ104" s="510"/>
      <c r="AK104" s="510"/>
      <c r="AN104" s="299" t="str">
        <f t="shared" si="140"/>
        <v>3.3.2</v>
      </c>
      <c r="AO104" s="299" t="str">
        <f t="shared" si="141"/>
        <v xml:space="preserve"> Q2 3.3</v>
      </c>
      <c r="AP104" s="300" t="str">
        <f t="shared" si="142"/>
        <v>給排水管の更新性</v>
      </c>
      <c r="AQ104" s="301">
        <f t="shared" si="143"/>
        <v>0.2</v>
      </c>
      <c r="AR104" s="301">
        <f t="shared" si="144"/>
        <v>0.2</v>
      </c>
      <c r="AS104" s="301">
        <f t="shared" si="145"/>
        <v>0.2</v>
      </c>
      <c r="AT104" s="301">
        <f t="shared" si="146"/>
        <v>0.2</v>
      </c>
      <c r="AU104" s="301">
        <f t="shared" si="147"/>
        <v>0.2</v>
      </c>
      <c r="AV104" s="301">
        <f t="shared" si="148"/>
        <v>0.2</v>
      </c>
      <c r="AW104" s="301">
        <f t="shared" si="149"/>
        <v>0.2</v>
      </c>
      <c r="AX104" s="310">
        <f t="shared" si="150"/>
        <v>0.2</v>
      </c>
      <c r="AY104" s="301">
        <f t="shared" si="151"/>
        <v>0.2</v>
      </c>
      <c r="AZ104" s="301">
        <f t="shared" si="152"/>
        <v>0.2</v>
      </c>
      <c r="BA104" s="302">
        <f t="shared" si="153"/>
        <v>0</v>
      </c>
      <c r="BB104" s="301">
        <f t="shared" si="154"/>
        <v>0</v>
      </c>
      <c r="BC104" s="301">
        <f t="shared" si="155"/>
        <v>0</v>
      </c>
      <c r="BE104" s="299" t="s">
        <v>307</v>
      </c>
      <c r="BF104" s="303" t="s">
        <v>31</v>
      </c>
      <c r="BG104" s="304" t="s">
        <v>33</v>
      </c>
      <c r="BH104" s="301">
        <v>0.2</v>
      </c>
      <c r="BI104" s="301">
        <v>0.2</v>
      </c>
      <c r="BJ104" s="301">
        <v>0.2</v>
      </c>
      <c r="BK104" s="301">
        <v>0.2</v>
      </c>
      <c r="BL104" s="301">
        <v>0.2</v>
      </c>
      <c r="BM104" s="301">
        <v>0.2</v>
      </c>
      <c r="BN104" s="301">
        <v>0.2</v>
      </c>
      <c r="BO104" s="310">
        <v>0.2</v>
      </c>
      <c r="BP104" s="301">
        <v>0.2</v>
      </c>
      <c r="BQ104" s="306">
        <v>0.2</v>
      </c>
      <c r="BR104" s="307"/>
      <c r="BS104" s="306"/>
      <c r="BT104" s="306"/>
      <c r="BV104" s="299" t="s">
        <v>307</v>
      </c>
      <c r="BW104" s="303" t="s">
        <v>31</v>
      </c>
      <c r="BX104" s="304" t="s">
        <v>33</v>
      </c>
      <c r="BY104" s="306">
        <v>0.2</v>
      </c>
      <c r="BZ104" s="306">
        <v>0.2</v>
      </c>
      <c r="CA104" s="306">
        <v>0.2</v>
      </c>
      <c r="CB104" s="306">
        <v>0.2</v>
      </c>
      <c r="CC104" s="306">
        <v>0.2</v>
      </c>
      <c r="CD104" s="306">
        <v>0.2</v>
      </c>
      <c r="CE104" s="306">
        <v>0.2</v>
      </c>
      <c r="CF104" s="313">
        <v>0.2</v>
      </c>
      <c r="CG104" s="306">
        <v>0.2</v>
      </c>
      <c r="CH104" s="306">
        <v>0.2</v>
      </c>
      <c r="CI104" s="307"/>
      <c r="CJ104" s="306"/>
      <c r="CK104" s="306"/>
      <c r="CM104" s="299" t="s">
        <v>307</v>
      </c>
      <c r="CN104" s="303" t="s">
        <v>31</v>
      </c>
      <c r="CO104" s="304" t="s">
        <v>33</v>
      </c>
      <c r="CP104" s="306">
        <v>0.2</v>
      </c>
      <c r="CQ104" s="306">
        <v>0.2</v>
      </c>
      <c r="CR104" s="306">
        <v>0.2</v>
      </c>
      <c r="CS104" s="306">
        <v>0.2</v>
      </c>
      <c r="CT104" s="306">
        <v>0.2</v>
      </c>
      <c r="CU104" s="306">
        <v>0.2</v>
      </c>
      <c r="CV104" s="306">
        <v>0.2</v>
      </c>
      <c r="CW104" s="313">
        <v>0.2</v>
      </c>
      <c r="CX104" s="306">
        <v>0.2</v>
      </c>
      <c r="CY104" s="306">
        <v>0.2</v>
      </c>
      <c r="CZ104" s="307"/>
      <c r="DA104" s="306"/>
      <c r="DB104" s="306"/>
      <c r="DC104" s="422"/>
    </row>
    <row r="105" spans="1:108" x14ac:dyDescent="0.15">
      <c r="B105" s="163"/>
      <c r="C105" s="156"/>
      <c r="D105" s="141">
        <v>3</v>
      </c>
      <c r="E105" s="138" t="s">
        <v>256</v>
      </c>
      <c r="F105" s="157"/>
      <c r="H105" s="474">
        <f t="shared" ref="H105:H108" si="187">IF(SUMPRODUCT($Y$7:$AH$7,K105:T105)=0,0,SUMPRODUCT($Y$7:$AH$7,Y105:AH105)/SUMPRODUCT($Y$7:$AH$7,K105:T105))</f>
        <v>4</v>
      </c>
      <c r="I105" s="474">
        <f t="shared" ref="I105:I108" si="188">IF(SUMPRODUCT($AI$7:$AK$7,U105:W105)=0,0,SUMPRODUCT($AI$7:$AK$7,AI105:AK105)/SUMPRODUCT($AI$7:$AK$7,U105:W105))</f>
        <v>0</v>
      </c>
      <c r="K105" s="1">
        <f t="shared" si="156"/>
        <v>1</v>
      </c>
      <c r="L105" s="1">
        <f t="shared" si="165"/>
        <v>0</v>
      </c>
      <c r="M105" s="1">
        <f t="shared" si="166"/>
        <v>0</v>
      </c>
      <c r="N105" s="1">
        <f t="shared" si="167"/>
        <v>0</v>
      </c>
      <c r="O105" s="1">
        <f t="shared" si="168"/>
        <v>0</v>
      </c>
      <c r="P105" s="1">
        <f t="shared" si="169"/>
        <v>0</v>
      </c>
      <c r="Q105" s="1">
        <f t="shared" si="170"/>
        <v>0</v>
      </c>
      <c r="R105" s="1">
        <f t="shared" si="171"/>
        <v>0</v>
      </c>
      <c r="S105" s="1">
        <f t="shared" si="172"/>
        <v>0</v>
      </c>
      <c r="T105" s="1">
        <f t="shared" si="173"/>
        <v>0</v>
      </c>
      <c r="U105" s="1">
        <f t="shared" si="174"/>
        <v>0</v>
      </c>
      <c r="V105" s="1">
        <f t="shared" si="175"/>
        <v>0</v>
      </c>
      <c r="W105" s="1">
        <f t="shared" si="176"/>
        <v>0</v>
      </c>
      <c r="Y105" s="510">
        <v>4</v>
      </c>
      <c r="Z105" s="510"/>
      <c r="AA105" s="510"/>
      <c r="AB105" s="510"/>
      <c r="AC105" s="510"/>
      <c r="AD105" s="510"/>
      <c r="AE105" s="510"/>
      <c r="AF105" s="510"/>
      <c r="AG105" s="510"/>
      <c r="AH105" s="510"/>
      <c r="AI105" s="510"/>
      <c r="AJ105" s="510"/>
      <c r="AK105" s="510"/>
      <c r="AN105" s="299" t="str">
        <f t="shared" si="140"/>
        <v>3.3.3</v>
      </c>
      <c r="AO105" s="299" t="str">
        <f t="shared" si="141"/>
        <v xml:space="preserve"> Q2 3.3</v>
      </c>
      <c r="AP105" s="300" t="str">
        <f t="shared" ref="AP105:AP119" si="189">IF($AN$3=1,BX105,IF($AN$3=2,CO105,BG105))</f>
        <v>電気配線の更新性</v>
      </c>
      <c r="AQ105" s="301">
        <f t="shared" ref="AQ105:AQ121" si="190">IF($AN$3=1,BY105,IF($AN$3=2,CP105,BH105))</f>
        <v>0.1</v>
      </c>
      <c r="AR105" s="301">
        <f t="shared" ref="AR105:AR121" si="191">IF($AN$3=1,BZ105,IF($AN$3=2,CQ105,BI105))</f>
        <v>0.1</v>
      </c>
      <c r="AS105" s="301">
        <f t="shared" ref="AS105:AS121" si="192">IF($AN$3=1,CA105,IF($AN$3=2,CR105,BJ105))</f>
        <v>0.1</v>
      </c>
      <c r="AT105" s="301">
        <f t="shared" ref="AT105:AT121" si="193">IF($AN$3=1,CB105,IF($AN$3=2,CS105,BK105))</f>
        <v>0.1</v>
      </c>
      <c r="AU105" s="301">
        <f t="shared" ref="AU105:AU121" si="194">IF($AN$3=1,CC105,IF($AN$3=2,CT105,BL105))</f>
        <v>0.1</v>
      </c>
      <c r="AV105" s="301">
        <f t="shared" ref="AV105:AV121" si="195">IF($AN$3=1,CD105,IF($AN$3=2,CU105,BM105))</f>
        <v>0.1</v>
      </c>
      <c r="AW105" s="301">
        <f t="shared" ref="AW105:AW121" si="196">IF($AN$3=1,CE105,IF($AN$3=2,CV105,BN105))</f>
        <v>0.1</v>
      </c>
      <c r="AX105" s="310">
        <f t="shared" ref="AX105:AX121" si="197">IF($AN$3=1,CF105,IF($AN$3=2,CW105,BO105))</f>
        <v>0.1</v>
      </c>
      <c r="AY105" s="301">
        <f t="shared" ref="AY105:AY121" si="198">IF($AN$3=1,CG105,IF($AN$3=2,CX105,BP105))</f>
        <v>0.1</v>
      </c>
      <c r="AZ105" s="301">
        <f t="shared" ref="AZ105:AZ121" si="199">IF($AN$3=1,CH105,IF($AN$3=2,CY105,BQ105))</f>
        <v>0.1</v>
      </c>
      <c r="BA105" s="302">
        <f t="shared" ref="BA105:BA119" si="200">IF($AN$3=1,CI105,IF($AN$3=2,CZ105,BR105))</f>
        <v>0</v>
      </c>
      <c r="BB105" s="301">
        <f t="shared" ref="BB105:BB119" si="201">IF($AN$3=1,CJ105,IF($AN$3=2,DA105,BS105))</f>
        <v>0</v>
      </c>
      <c r="BC105" s="301">
        <f t="shared" ref="BC105:BC119" si="202">IF($AN$3=1,CK105,IF($AN$3=2,DB105,BT105))</f>
        <v>0</v>
      </c>
      <c r="BE105" s="299" t="s">
        <v>308</v>
      </c>
      <c r="BF105" s="303" t="s">
        <v>31</v>
      </c>
      <c r="BG105" s="304" t="s">
        <v>34</v>
      </c>
      <c r="BH105" s="301">
        <v>0.1</v>
      </c>
      <c r="BI105" s="301">
        <v>0.1</v>
      </c>
      <c r="BJ105" s="301">
        <v>0.1</v>
      </c>
      <c r="BK105" s="301">
        <v>0.1</v>
      </c>
      <c r="BL105" s="301">
        <v>0.1</v>
      </c>
      <c r="BM105" s="301">
        <v>0.1</v>
      </c>
      <c r="BN105" s="301">
        <v>0.1</v>
      </c>
      <c r="BO105" s="310">
        <v>0.1</v>
      </c>
      <c r="BP105" s="301">
        <v>0.1</v>
      </c>
      <c r="BQ105" s="306">
        <v>0.1</v>
      </c>
      <c r="BR105" s="307"/>
      <c r="BS105" s="306"/>
      <c r="BT105" s="306"/>
      <c r="BV105" s="299" t="s">
        <v>308</v>
      </c>
      <c r="BW105" s="303" t="s">
        <v>31</v>
      </c>
      <c r="BX105" s="304" t="s">
        <v>34</v>
      </c>
      <c r="BY105" s="306">
        <v>0.1</v>
      </c>
      <c r="BZ105" s="306">
        <v>0.1</v>
      </c>
      <c r="CA105" s="306">
        <v>0.1</v>
      </c>
      <c r="CB105" s="306">
        <v>0.1</v>
      </c>
      <c r="CC105" s="306">
        <v>0.1</v>
      </c>
      <c r="CD105" s="306">
        <v>0.1</v>
      </c>
      <c r="CE105" s="306">
        <v>0.1</v>
      </c>
      <c r="CF105" s="313">
        <v>0.1</v>
      </c>
      <c r="CG105" s="306">
        <v>0.1</v>
      </c>
      <c r="CH105" s="306">
        <v>0.1</v>
      </c>
      <c r="CI105" s="307"/>
      <c r="CJ105" s="306"/>
      <c r="CK105" s="306"/>
      <c r="CM105" s="299" t="s">
        <v>308</v>
      </c>
      <c r="CN105" s="303" t="s">
        <v>31</v>
      </c>
      <c r="CO105" s="304" t="s">
        <v>34</v>
      </c>
      <c r="CP105" s="306">
        <v>0.1</v>
      </c>
      <c r="CQ105" s="306">
        <v>0.1</v>
      </c>
      <c r="CR105" s="306">
        <v>0.1</v>
      </c>
      <c r="CS105" s="306">
        <v>0.1</v>
      </c>
      <c r="CT105" s="306">
        <v>0.1</v>
      </c>
      <c r="CU105" s="306">
        <v>0.1</v>
      </c>
      <c r="CV105" s="306">
        <v>0.1</v>
      </c>
      <c r="CW105" s="313">
        <v>0.1</v>
      </c>
      <c r="CX105" s="306">
        <v>0.1</v>
      </c>
      <c r="CY105" s="306">
        <v>0.1</v>
      </c>
      <c r="CZ105" s="307"/>
      <c r="DA105" s="306"/>
      <c r="DB105" s="306"/>
      <c r="DC105" s="422"/>
    </row>
    <row r="106" spans="1:108" x14ac:dyDescent="0.15">
      <c r="B106" s="163"/>
      <c r="C106" s="156"/>
      <c r="D106" s="189">
        <v>4</v>
      </c>
      <c r="E106" s="137" t="s">
        <v>257</v>
      </c>
      <c r="F106" s="155"/>
      <c r="H106" s="474">
        <f t="shared" si="187"/>
        <v>4</v>
      </c>
      <c r="I106" s="474">
        <f t="shared" si="188"/>
        <v>0</v>
      </c>
      <c r="K106" s="1">
        <f t="shared" si="156"/>
        <v>1</v>
      </c>
      <c r="L106" s="1">
        <f t="shared" si="165"/>
        <v>0</v>
      </c>
      <c r="M106" s="1">
        <f t="shared" si="166"/>
        <v>0</v>
      </c>
      <c r="N106" s="1">
        <f t="shared" si="167"/>
        <v>0</v>
      </c>
      <c r="O106" s="1">
        <f t="shared" si="168"/>
        <v>0</v>
      </c>
      <c r="P106" s="1">
        <f t="shared" si="169"/>
        <v>0</v>
      </c>
      <c r="Q106" s="1">
        <f t="shared" si="170"/>
        <v>0</v>
      </c>
      <c r="R106" s="1">
        <f t="shared" si="171"/>
        <v>0</v>
      </c>
      <c r="S106" s="1">
        <f t="shared" si="172"/>
        <v>0</v>
      </c>
      <c r="T106" s="1">
        <f t="shared" si="173"/>
        <v>0</v>
      </c>
      <c r="U106" s="1">
        <f t="shared" si="174"/>
        <v>0</v>
      </c>
      <c r="V106" s="1">
        <f t="shared" si="175"/>
        <v>0</v>
      </c>
      <c r="W106" s="1">
        <f t="shared" si="176"/>
        <v>0</v>
      </c>
      <c r="Y106" s="510">
        <v>4</v>
      </c>
      <c r="Z106" s="510"/>
      <c r="AA106" s="510"/>
      <c r="AB106" s="510"/>
      <c r="AC106" s="510"/>
      <c r="AD106" s="510"/>
      <c r="AE106" s="510"/>
      <c r="AF106" s="510"/>
      <c r="AG106" s="510"/>
      <c r="AH106" s="510"/>
      <c r="AI106" s="510"/>
      <c r="AJ106" s="510"/>
      <c r="AK106" s="510"/>
      <c r="AN106" s="299" t="str">
        <f t="shared" si="140"/>
        <v>3.3.4</v>
      </c>
      <c r="AO106" s="299" t="str">
        <f t="shared" si="141"/>
        <v xml:space="preserve"> Q2 3.3</v>
      </c>
      <c r="AP106" s="300" t="str">
        <f t="shared" si="189"/>
        <v>通信配線の更新性</v>
      </c>
      <c r="AQ106" s="301">
        <f t="shared" si="190"/>
        <v>0.1</v>
      </c>
      <c r="AR106" s="301">
        <f t="shared" si="191"/>
        <v>0.1</v>
      </c>
      <c r="AS106" s="301">
        <f t="shared" si="192"/>
        <v>0.1</v>
      </c>
      <c r="AT106" s="301">
        <f t="shared" si="193"/>
        <v>0.1</v>
      </c>
      <c r="AU106" s="301">
        <f t="shared" si="194"/>
        <v>0.1</v>
      </c>
      <c r="AV106" s="301">
        <f t="shared" si="195"/>
        <v>0.1</v>
      </c>
      <c r="AW106" s="301">
        <f t="shared" si="196"/>
        <v>0.1</v>
      </c>
      <c r="AX106" s="310">
        <f t="shared" si="197"/>
        <v>0.1</v>
      </c>
      <c r="AY106" s="301">
        <f t="shared" si="198"/>
        <v>0.1</v>
      </c>
      <c r="AZ106" s="301">
        <f t="shared" si="199"/>
        <v>0.1</v>
      </c>
      <c r="BA106" s="302">
        <f t="shared" si="200"/>
        <v>0</v>
      </c>
      <c r="BB106" s="301">
        <f t="shared" si="201"/>
        <v>0</v>
      </c>
      <c r="BC106" s="301">
        <f t="shared" si="202"/>
        <v>0</v>
      </c>
      <c r="BE106" s="299" t="s">
        <v>309</v>
      </c>
      <c r="BF106" s="303" t="s">
        <v>31</v>
      </c>
      <c r="BG106" s="304" t="s">
        <v>35</v>
      </c>
      <c r="BH106" s="301">
        <v>0.1</v>
      </c>
      <c r="BI106" s="301">
        <v>0.1</v>
      </c>
      <c r="BJ106" s="301">
        <v>0.1</v>
      </c>
      <c r="BK106" s="301">
        <v>0.1</v>
      </c>
      <c r="BL106" s="301">
        <v>0.1</v>
      </c>
      <c r="BM106" s="301">
        <v>0.1</v>
      </c>
      <c r="BN106" s="301">
        <v>0.1</v>
      </c>
      <c r="BO106" s="310">
        <v>0.1</v>
      </c>
      <c r="BP106" s="301">
        <v>0.1</v>
      </c>
      <c r="BQ106" s="306">
        <v>0.1</v>
      </c>
      <c r="BR106" s="307"/>
      <c r="BS106" s="306"/>
      <c r="BT106" s="306"/>
      <c r="BV106" s="299" t="s">
        <v>309</v>
      </c>
      <c r="BW106" s="303" t="s">
        <v>31</v>
      </c>
      <c r="BX106" s="304" t="s">
        <v>35</v>
      </c>
      <c r="BY106" s="306">
        <v>0.1</v>
      </c>
      <c r="BZ106" s="306">
        <v>0.1</v>
      </c>
      <c r="CA106" s="306">
        <v>0.1</v>
      </c>
      <c r="CB106" s="306">
        <v>0.1</v>
      </c>
      <c r="CC106" s="306">
        <v>0.1</v>
      </c>
      <c r="CD106" s="306">
        <v>0.1</v>
      </c>
      <c r="CE106" s="306">
        <v>0.1</v>
      </c>
      <c r="CF106" s="313">
        <v>0.1</v>
      </c>
      <c r="CG106" s="306">
        <v>0.1</v>
      </c>
      <c r="CH106" s="306">
        <v>0.1</v>
      </c>
      <c r="CI106" s="307"/>
      <c r="CJ106" s="306"/>
      <c r="CK106" s="306"/>
      <c r="CM106" s="299" t="s">
        <v>309</v>
      </c>
      <c r="CN106" s="303" t="s">
        <v>31</v>
      </c>
      <c r="CO106" s="304" t="s">
        <v>35</v>
      </c>
      <c r="CP106" s="306">
        <v>0.1</v>
      </c>
      <c r="CQ106" s="306">
        <v>0.1</v>
      </c>
      <c r="CR106" s="306">
        <v>0.1</v>
      </c>
      <c r="CS106" s="306">
        <v>0.1</v>
      </c>
      <c r="CT106" s="306">
        <v>0.1</v>
      </c>
      <c r="CU106" s="306">
        <v>0.1</v>
      </c>
      <c r="CV106" s="306">
        <v>0.1</v>
      </c>
      <c r="CW106" s="313">
        <v>0.1</v>
      </c>
      <c r="CX106" s="306">
        <v>0.1</v>
      </c>
      <c r="CY106" s="306">
        <v>0.1</v>
      </c>
      <c r="CZ106" s="307"/>
      <c r="DA106" s="306"/>
      <c r="DB106" s="306"/>
      <c r="DC106" s="422"/>
    </row>
    <row r="107" spans="1:108" x14ac:dyDescent="0.15">
      <c r="B107" s="163"/>
      <c r="C107" s="156"/>
      <c r="D107" s="141">
        <v>5</v>
      </c>
      <c r="E107" s="138" t="s">
        <v>258</v>
      </c>
      <c r="F107" s="157"/>
      <c r="H107" s="474">
        <f t="shared" si="187"/>
        <v>4</v>
      </c>
      <c r="I107" s="474">
        <f t="shared" si="188"/>
        <v>0</v>
      </c>
      <c r="K107" s="1">
        <f t="shared" si="156"/>
        <v>1</v>
      </c>
      <c r="L107" s="1">
        <f t="shared" si="165"/>
        <v>0</v>
      </c>
      <c r="M107" s="1">
        <f t="shared" si="166"/>
        <v>0</v>
      </c>
      <c r="N107" s="1">
        <f t="shared" si="167"/>
        <v>0</v>
      </c>
      <c r="O107" s="1">
        <f t="shared" si="168"/>
        <v>0</v>
      </c>
      <c r="P107" s="1">
        <f t="shared" si="169"/>
        <v>0</v>
      </c>
      <c r="Q107" s="1">
        <f t="shared" si="170"/>
        <v>0</v>
      </c>
      <c r="R107" s="1">
        <f t="shared" si="171"/>
        <v>0</v>
      </c>
      <c r="S107" s="1">
        <f t="shared" si="172"/>
        <v>0</v>
      </c>
      <c r="T107" s="1">
        <f t="shared" si="173"/>
        <v>0</v>
      </c>
      <c r="U107" s="1">
        <f t="shared" si="174"/>
        <v>0</v>
      </c>
      <c r="V107" s="1">
        <f t="shared" si="175"/>
        <v>0</v>
      </c>
      <c r="W107" s="1">
        <f t="shared" si="176"/>
        <v>0</v>
      </c>
      <c r="Y107" s="510">
        <v>4</v>
      </c>
      <c r="Z107" s="510"/>
      <c r="AA107" s="510"/>
      <c r="AB107" s="510"/>
      <c r="AC107" s="510"/>
      <c r="AD107" s="510"/>
      <c r="AE107" s="510"/>
      <c r="AF107" s="510"/>
      <c r="AG107" s="510"/>
      <c r="AH107" s="510"/>
      <c r="AI107" s="510"/>
      <c r="AJ107" s="510"/>
      <c r="AK107" s="510"/>
      <c r="AN107" s="299" t="str">
        <f t="shared" si="140"/>
        <v>3.3.5</v>
      </c>
      <c r="AO107" s="299" t="str">
        <f t="shared" si="141"/>
        <v xml:space="preserve"> Q2 3.3</v>
      </c>
      <c r="AP107" s="300" t="str">
        <f t="shared" si="189"/>
        <v>設備機器の更新性</v>
      </c>
      <c r="AQ107" s="301">
        <f t="shared" si="190"/>
        <v>0.2</v>
      </c>
      <c r="AR107" s="301">
        <f t="shared" si="191"/>
        <v>0.2</v>
      </c>
      <c r="AS107" s="301">
        <f t="shared" si="192"/>
        <v>0.2</v>
      </c>
      <c r="AT107" s="301">
        <f t="shared" si="193"/>
        <v>0.2</v>
      </c>
      <c r="AU107" s="301">
        <f t="shared" si="194"/>
        <v>0.2</v>
      </c>
      <c r="AV107" s="301">
        <f t="shared" si="195"/>
        <v>0.2</v>
      </c>
      <c r="AW107" s="301">
        <f t="shared" si="196"/>
        <v>0.2</v>
      </c>
      <c r="AX107" s="310">
        <f t="shared" si="197"/>
        <v>0.2</v>
      </c>
      <c r="AY107" s="301">
        <f t="shared" si="198"/>
        <v>0.2</v>
      </c>
      <c r="AZ107" s="301">
        <f t="shared" si="199"/>
        <v>0.2</v>
      </c>
      <c r="BA107" s="302">
        <f t="shared" si="200"/>
        <v>0</v>
      </c>
      <c r="BB107" s="301">
        <f t="shared" si="201"/>
        <v>0</v>
      </c>
      <c r="BC107" s="301">
        <f t="shared" si="202"/>
        <v>0</v>
      </c>
      <c r="BE107" s="299" t="s">
        <v>310</v>
      </c>
      <c r="BF107" s="303" t="s">
        <v>31</v>
      </c>
      <c r="BG107" s="304" t="s">
        <v>36</v>
      </c>
      <c r="BH107" s="301">
        <v>0.2</v>
      </c>
      <c r="BI107" s="301">
        <v>0.2</v>
      </c>
      <c r="BJ107" s="301">
        <v>0.2</v>
      </c>
      <c r="BK107" s="301">
        <v>0.2</v>
      </c>
      <c r="BL107" s="301">
        <v>0.2</v>
      </c>
      <c r="BM107" s="301">
        <v>0.2</v>
      </c>
      <c r="BN107" s="301">
        <v>0.2</v>
      </c>
      <c r="BO107" s="310">
        <v>0.2</v>
      </c>
      <c r="BP107" s="301">
        <v>0.2</v>
      </c>
      <c r="BQ107" s="306">
        <v>0.2</v>
      </c>
      <c r="BR107" s="307"/>
      <c r="BS107" s="306"/>
      <c r="BT107" s="306"/>
      <c r="BV107" s="299" t="s">
        <v>310</v>
      </c>
      <c r="BW107" s="303" t="s">
        <v>31</v>
      </c>
      <c r="BX107" s="304" t="s">
        <v>36</v>
      </c>
      <c r="BY107" s="306">
        <v>0.2</v>
      </c>
      <c r="BZ107" s="306">
        <v>0.2</v>
      </c>
      <c r="CA107" s="306">
        <v>0.2</v>
      </c>
      <c r="CB107" s="306">
        <v>0.2</v>
      </c>
      <c r="CC107" s="306">
        <v>0.2</v>
      </c>
      <c r="CD107" s="306">
        <v>0.2</v>
      </c>
      <c r="CE107" s="306">
        <v>0.2</v>
      </c>
      <c r="CF107" s="313">
        <v>0.2</v>
      </c>
      <c r="CG107" s="306">
        <v>0.2</v>
      </c>
      <c r="CH107" s="306">
        <v>0.2</v>
      </c>
      <c r="CI107" s="307"/>
      <c r="CJ107" s="306"/>
      <c r="CK107" s="306"/>
      <c r="CM107" s="299" t="s">
        <v>310</v>
      </c>
      <c r="CN107" s="303" t="s">
        <v>31</v>
      </c>
      <c r="CO107" s="304" t="s">
        <v>36</v>
      </c>
      <c r="CP107" s="306">
        <v>0.2</v>
      </c>
      <c r="CQ107" s="306">
        <v>0.2</v>
      </c>
      <c r="CR107" s="306">
        <v>0.2</v>
      </c>
      <c r="CS107" s="306">
        <v>0.2</v>
      </c>
      <c r="CT107" s="306">
        <v>0.2</v>
      </c>
      <c r="CU107" s="306">
        <v>0.2</v>
      </c>
      <c r="CV107" s="306">
        <v>0.2</v>
      </c>
      <c r="CW107" s="313">
        <v>0.2</v>
      </c>
      <c r="CX107" s="306">
        <v>0.2</v>
      </c>
      <c r="CY107" s="306">
        <v>0.2</v>
      </c>
      <c r="CZ107" s="307"/>
      <c r="DA107" s="306"/>
      <c r="DB107" s="306"/>
      <c r="DC107" s="422"/>
    </row>
    <row r="108" spans="1:108" ht="14.25" thickBot="1" x14ac:dyDescent="0.2">
      <c r="B108" s="171"/>
      <c r="C108" s="191"/>
      <c r="D108" s="192">
        <v>6</v>
      </c>
      <c r="E108" s="173" t="s">
        <v>259</v>
      </c>
      <c r="F108" s="174"/>
      <c r="H108" s="470">
        <f t="shared" si="187"/>
        <v>4</v>
      </c>
      <c r="I108" s="470">
        <f t="shared" si="188"/>
        <v>0</v>
      </c>
      <c r="K108" s="1">
        <f t="shared" si="156"/>
        <v>1</v>
      </c>
      <c r="L108" s="1">
        <f t="shared" si="165"/>
        <v>0</v>
      </c>
      <c r="M108" s="1">
        <f t="shared" si="166"/>
        <v>0</v>
      </c>
      <c r="N108" s="1">
        <f t="shared" si="167"/>
        <v>0</v>
      </c>
      <c r="O108" s="1">
        <f t="shared" si="168"/>
        <v>0</v>
      </c>
      <c r="P108" s="1">
        <f t="shared" si="169"/>
        <v>0</v>
      </c>
      <c r="Q108" s="1">
        <f t="shared" si="170"/>
        <v>0</v>
      </c>
      <c r="R108" s="1">
        <f t="shared" si="171"/>
        <v>0</v>
      </c>
      <c r="S108" s="1">
        <f t="shared" si="172"/>
        <v>0</v>
      </c>
      <c r="T108" s="1">
        <f t="shared" si="173"/>
        <v>0</v>
      </c>
      <c r="U108" s="1">
        <f t="shared" si="174"/>
        <v>0</v>
      </c>
      <c r="V108" s="1">
        <f t="shared" si="175"/>
        <v>0</v>
      </c>
      <c r="W108" s="1">
        <f t="shared" si="176"/>
        <v>0</v>
      </c>
      <c r="Y108" s="507">
        <v>4</v>
      </c>
      <c r="Z108" s="507"/>
      <c r="AA108" s="507"/>
      <c r="AB108" s="507"/>
      <c r="AC108" s="507"/>
      <c r="AD108" s="507"/>
      <c r="AE108" s="507"/>
      <c r="AF108" s="507"/>
      <c r="AG108" s="507"/>
      <c r="AH108" s="507"/>
      <c r="AI108" s="507"/>
      <c r="AJ108" s="507"/>
      <c r="AK108" s="507"/>
      <c r="AN108" s="299" t="str">
        <f t="shared" si="140"/>
        <v>3.3.6</v>
      </c>
      <c r="AO108" s="299" t="str">
        <f t="shared" si="141"/>
        <v xml:space="preserve"> Q2 3.3</v>
      </c>
      <c r="AP108" s="300" t="str">
        <f t="shared" si="189"/>
        <v>バックアップスペースの確保</v>
      </c>
      <c r="AQ108" s="301">
        <f t="shared" si="190"/>
        <v>0.2</v>
      </c>
      <c r="AR108" s="301">
        <f t="shared" si="191"/>
        <v>0.2</v>
      </c>
      <c r="AS108" s="301">
        <f t="shared" si="192"/>
        <v>0.2</v>
      </c>
      <c r="AT108" s="301">
        <f t="shared" si="193"/>
        <v>0.2</v>
      </c>
      <c r="AU108" s="301">
        <f t="shared" si="194"/>
        <v>0.2</v>
      </c>
      <c r="AV108" s="301">
        <f t="shared" si="195"/>
        <v>0.2</v>
      </c>
      <c r="AW108" s="301">
        <f t="shared" si="196"/>
        <v>0.2</v>
      </c>
      <c r="AX108" s="310">
        <f t="shared" si="197"/>
        <v>0.2</v>
      </c>
      <c r="AY108" s="301">
        <f t="shared" si="198"/>
        <v>0.2</v>
      </c>
      <c r="AZ108" s="301">
        <f t="shared" si="199"/>
        <v>0.2</v>
      </c>
      <c r="BA108" s="302">
        <f t="shared" si="200"/>
        <v>0</v>
      </c>
      <c r="BB108" s="301">
        <f t="shared" si="201"/>
        <v>0</v>
      </c>
      <c r="BC108" s="301">
        <f t="shared" si="202"/>
        <v>0</v>
      </c>
      <c r="BE108" s="299" t="s">
        <v>311</v>
      </c>
      <c r="BF108" s="303" t="s">
        <v>31</v>
      </c>
      <c r="BG108" s="304" t="s">
        <v>259</v>
      </c>
      <c r="BH108" s="301">
        <v>0.2</v>
      </c>
      <c r="BI108" s="301">
        <v>0.2</v>
      </c>
      <c r="BJ108" s="301">
        <v>0.2</v>
      </c>
      <c r="BK108" s="301">
        <v>0.2</v>
      </c>
      <c r="BL108" s="301">
        <v>0.2</v>
      </c>
      <c r="BM108" s="301">
        <v>0.2</v>
      </c>
      <c r="BN108" s="301">
        <v>0.2</v>
      </c>
      <c r="BO108" s="310">
        <v>0.2</v>
      </c>
      <c r="BP108" s="301">
        <v>0.2</v>
      </c>
      <c r="BQ108" s="306">
        <v>0.2</v>
      </c>
      <c r="BR108" s="307"/>
      <c r="BS108" s="306"/>
      <c r="BT108" s="306"/>
      <c r="BV108" s="299" t="s">
        <v>311</v>
      </c>
      <c r="BW108" s="303" t="s">
        <v>31</v>
      </c>
      <c r="BX108" s="304" t="s">
        <v>448</v>
      </c>
      <c r="BY108" s="306">
        <v>0.2</v>
      </c>
      <c r="BZ108" s="306">
        <v>0.2</v>
      </c>
      <c r="CA108" s="306">
        <v>0.2</v>
      </c>
      <c r="CB108" s="306">
        <v>0.2</v>
      </c>
      <c r="CC108" s="306">
        <v>0.2</v>
      </c>
      <c r="CD108" s="306">
        <v>0.2</v>
      </c>
      <c r="CE108" s="306">
        <v>0.2</v>
      </c>
      <c r="CF108" s="313">
        <v>0.2</v>
      </c>
      <c r="CG108" s="306">
        <v>0.2</v>
      </c>
      <c r="CH108" s="306">
        <v>0.2</v>
      </c>
      <c r="CI108" s="307"/>
      <c r="CJ108" s="306"/>
      <c r="CK108" s="306"/>
      <c r="CM108" s="299" t="s">
        <v>311</v>
      </c>
      <c r="CN108" s="303" t="s">
        <v>31</v>
      </c>
      <c r="CO108" s="304" t="s">
        <v>259</v>
      </c>
      <c r="CP108" s="306">
        <v>0.2</v>
      </c>
      <c r="CQ108" s="306">
        <v>0.2</v>
      </c>
      <c r="CR108" s="306">
        <v>0.2</v>
      </c>
      <c r="CS108" s="306">
        <v>0.2</v>
      </c>
      <c r="CT108" s="306">
        <v>0.2</v>
      </c>
      <c r="CU108" s="306">
        <v>0.2</v>
      </c>
      <c r="CV108" s="306">
        <v>0.2</v>
      </c>
      <c r="CW108" s="313">
        <v>0.2</v>
      </c>
      <c r="CX108" s="306">
        <v>0.2</v>
      </c>
      <c r="CY108" s="306">
        <v>0.2</v>
      </c>
      <c r="CZ108" s="307"/>
      <c r="DA108" s="306"/>
      <c r="DB108" s="306"/>
      <c r="DC108" s="422"/>
    </row>
    <row r="109" spans="1:108" s="239" customFormat="1" ht="14.25" thickBot="1" x14ac:dyDescent="0.2">
      <c r="A109"/>
      <c r="B109" s="175" t="s">
        <v>413</v>
      </c>
      <c r="C109" s="193" t="s">
        <v>313</v>
      </c>
      <c r="D109" s="193"/>
      <c r="E109" s="193"/>
      <c r="F109" s="194"/>
      <c r="G109"/>
      <c r="H109" s="488"/>
      <c r="I109" s="489"/>
      <c r="J109" s="440"/>
      <c r="K109" s="1">
        <f t="shared" si="156"/>
        <v>1</v>
      </c>
      <c r="L109" s="1">
        <f t="shared" si="165"/>
        <v>1</v>
      </c>
      <c r="M109" s="1">
        <f t="shared" si="166"/>
        <v>1</v>
      </c>
      <c r="N109" s="1">
        <f t="shared" si="167"/>
        <v>1</v>
      </c>
      <c r="O109" s="1">
        <f t="shared" si="168"/>
        <v>1</v>
      </c>
      <c r="P109" s="1">
        <f t="shared" si="169"/>
        <v>1</v>
      </c>
      <c r="Q109" s="1">
        <f t="shared" si="170"/>
        <v>1</v>
      </c>
      <c r="R109" s="1">
        <f t="shared" si="171"/>
        <v>1</v>
      </c>
      <c r="S109" s="1">
        <f t="shared" si="172"/>
        <v>1</v>
      </c>
      <c r="T109" s="1">
        <f t="shared" si="173"/>
        <v>1</v>
      </c>
      <c r="U109" s="1">
        <f t="shared" si="174"/>
        <v>1</v>
      </c>
      <c r="V109" s="1">
        <f t="shared" si="175"/>
        <v>1</v>
      </c>
      <c r="W109" s="1">
        <f t="shared" si="176"/>
        <v>1</v>
      </c>
      <c r="X109" s="440"/>
      <c r="Y109" s="528" t="str">
        <f>Y$6</f>
        <v>事務所</v>
      </c>
      <c r="Z109" s="528" t="str">
        <f t="shared" ref="Z109:AK109" si="203">Z$6</f>
        <v>学校</v>
      </c>
      <c r="AA109" s="528" t="str">
        <f t="shared" si="203"/>
        <v>物販店</v>
      </c>
      <c r="AB109" s="528" t="str">
        <f t="shared" si="203"/>
        <v>飲食店</v>
      </c>
      <c r="AC109" s="528" t="str">
        <f t="shared" si="203"/>
        <v>病院</v>
      </c>
      <c r="AD109" s="528" t="str">
        <f t="shared" si="203"/>
        <v>ホテル</v>
      </c>
      <c r="AE109" s="528" t="str">
        <f t="shared" si="203"/>
        <v>集合住宅</v>
      </c>
      <c r="AF109" s="528" t="str">
        <f t="shared" si="203"/>
        <v>集会所</v>
      </c>
      <c r="AG109" s="528" t="str">
        <f t="shared" si="203"/>
        <v>工場</v>
      </c>
      <c r="AH109" s="528" t="str">
        <f t="shared" si="203"/>
        <v>小中高</v>
      </c>
      <c r="AI109" s="528" t="str">
        <f t="shared" si="203"/>
        <v>病院o</v>
      </c>
      <c r="AJ109" s="528" t="str">
        <f t="shared" si="203"/>
        <v>ホテルo</v>
      </c>
      <c r="AK109" s="528" t="str">
        <f t="shared" si="203"/>
        <v>集合住宅o</v>
      </c>
      <c r="AL109"/>
      <c r="AM109"/>
      <c r="AN109" s="283" t="str">
        <f t="shared" si="140"/>
        <v>Q3</v>
      </c>
      <c r="AO109" s="283" t="str">
        <f t="shared" si="141"/>
        <v xml:space="preserve"> Q</v>
      </c>
      <c r="AP109" s="284" t="str">
        <f t="shared" si="189"/>
        <v>室外環境（敷地内）</v>
      </c>
      <c r="AQ109" s="285">
        <f t="shared" si="190"/>
        <v>0.3</v>
      </c>
      <c r="AR109" s="285">
        <f t="shared" si="191"/>
        <v>0.3</v>
      </c>
      <c r="AS109" s="285">
        <f t="shared" si="192"/>
        <v>0.3</v>
      </c>
      <c r="AT109" s="285">
        <f t="shared" si="193"/>
        <v>0.3</v>
      </c>
      <c r="AU109" s="285">
        <f t="shared" si="194"/>
        <v>0.3</v>
      </c>
      <c r="AV109" s="285">
        <f t="shared" si="195"/>
        <v>0.3</v>
      </c>
      <c r="AW109" s="285">
        <f t="shared" si="196"/>
        <v>0.3</v>
      </c>
      <c r="AX109" s="285">
        <f t="shared" si="197"/>
        <v>0.3</v>
      </c>
      <c r="AY109" s="285">
        <f t="shared" si="198"/>
        <v>0.4</v>
      </c>
      <c r="AZ109" s="285">
        <f t="shared" si="199"/>
        <v>0.3</v>
      </c>
      <c r="BA109" s="286">
        <f t="shared" si="200"/>
        <v>0</v>
      </c>
      <c r="BB109" s="285">
        <f t="shared" si="201"/>
        <v>0</v>
      </c>
      <c r="BC109" s="285">
        <f t="shared" si="202"/>
        <v>0</v>
      </c>
      <c r="BD109"/>
      <c r="BE109" s="283" t="s">
        <v>312</v>
      </c>
      <c r="BF109" s="287" t="s">
        <v>198</v>
      </c>
      <c r="BG109" s="284" t="s">
        <v>313</v>
      </c>
      <c r="BH109" s="285">
        <v>0.3</v>
      </c>
      <c r="BI109" s="285">
        <v>0.3</v>
      </c>
      <c r="BJ109" s="285">
        <v>0.3</v>
      </c>
      <c r="BK109" s="285">
        <v>0.3</v>
      </c>
      <c r="BL109" s="285">
        <v>0.3</v>
      </c>
      <c r="BM109" s="285">
        <v>0.3</v>
      </c>
      <c r="BN109" s="285">
        <v>0.3</v>
      </c>
      <c r="BO109" s="285">
        <v>0.3</v>
      </c>
      <c r="BP109" s="285">
        <v>0.4</v>
      </c>
      <c r="BQ109" s="288">
        <v>0.3</v>
      </c>
      <c r="BR109" s="289">
        <v>0</v>
      </c>
      <c r="BS109" s="288">
        <v>0</v>
      </c>
      <c r="BT109" s="288">
        <v>0</v>
      </c>
      <c r="BU109"/>
      <c r="BV109" s="283" t="s">
        <v>312</v>
      </c>
      <c r="BW109" s="287" t="s">
        <v>198</v>
      </c>
      <c r="BX109" s="284" t="s">
        <v>313</v>
      </c>
      <c r="BY109" s="288">
        <v>0.3</v>
      </c>
      <c r="BZ109" s="288">
        <v>0.3</v>
      </c>
      <c r="CA109" s="288">
        <v>0.3</v>
      </c>
      <c r="CB109" s="288">
        <v>0.3</v>
      </c>
      <c r="CC109" s="288">
        <v>0.3</v>
      </c>
      <c r="CD109" s="288">
        <v>0.3</v>
      </c>
      <c r="CE109" s="288">
        <v>0.3</v>
      </c>
      <c r="CF109" s="288">
        <v>0.3</v>
      </c>
      <c r="CG109" s="288">
        <v>0.4</v>
      </c>
      <c r="CH109" s="288">
        <v>0.3</v>
      </c>
      <c r="CI109" s="289"/>
      <c r="CJ109" s="288"/>
      <c r="CK109" s="288"/>
      <c r="CL109"/>
      <c r="CM109" s="283" t="s">
        <v>312</v>
      </c>
      <c r="CN109" s="287" t="s">
        <v>198</v>
      </c>
      <c r="CO109" s="284" t="s">
        <v>313</v>
      </c>
      <c r="CP109" s="288">
        <v>0.3</v>
      </c>
      <c r="CQ109" s="288">
        <v>0.3</v>
      </c>
      <c r="CR109" s="288">
        <v>0.3</v>
      </c>
      <c r="CS109" s="288">
        <v>0.3</v>
      </c>
      <c r="CT109" s="288">
        <v>0.3</v>
      </c>
      <c r="CU109" s="288">
        <v>0.3</v>
      </c>
      <c r="CV109" s="288">
        <v>0.3</v>
      </c>
      <c r="CW109" s="288">
        <v>0.3</v>
      </c>
      <c r="CX109" s="288">
        <v>0.4</v>
      </c>
      <c r="CY109" s="288">
        <v>0.3</v>
      </c>
      <c r="CZ109" s="289"/>
      <c r="DA109" s="288"/>
      <c r="DB109" s="288"/>
      <c r="DC109" s="420"/>
      <c r="DD109"/>
    </row>
    <row r="110" spans="1:108" s="239" customFormat="1" x14ac:dyDescent="0.15">
      <c r="A110"/>
      <c r="B110" s="130">
        <v>1</v>
      </c>
      <c r="C110" s="180" t="s">
        <v>260</v>
      </c>
      <c r="D110" s="147"/>
      <c r="E110" s="147"/>
      <c r="F110" s="134"/>
      <c r="G110"/>
      <c r="H110" s="529">
        <f>IF(SUMPRODUCT($Y$7:$AH$7,K110:T110)=0,0,SUMPRODUCT($Y$7:$AH$7,Y110:AH110)/SUMPRODUCT($Y$7:$AH$7,K110:T110))</f>
        <v>4</v>
      </c>
      <c r="I110" s="529">
        <f>IF(SUMPRODUCT($AI$7:$AK$7,U110:W110)=0,0,SUMPRODUCT($AI$7:$AK$7,AI110:AK110)/SUMPRODUCT($AI$7:$AK$7,U110:W110))</f>
        <v>0</v>
      </c>
      <c r="J110" s="440"/>
      <c r="K110" s="1">
        <f t="shared" si="156"/>
        <v>1</v>
      </c>
      <c r="L110" s="1">
        <f t="shared" si="165"/>
        <v>0</v>
      </c>
      <c r="M110" s="1">
        <f t="shared" si="166"/>
        <v>0</v>
      </c>
      <c r="N110" s="1">
        <f t="shared" si="167"/>
        <v>0</v>
      </c>
      <c r="O110" s="1">
        <f t="shared" si="168"/>
        <v>0</v>
      </c>
      <c r="P110" s="1">
        <f t="shared" si="169"/>
        <v>0</v>
      </c>
      <c r="Q110" s="1">
        <f t="shared" si="170"/>
        <v>0</v>
      </c>
      <c r="R110" s="1">
        <f t="shared" si="171"/>
        <v>0</v>
      </c>
      <c r="S110" s="1">
        <f t="shared" si="172"/>
        <v>0</v>
      </c>
      <c r="T110" s="1">
        <f t="shared" si="173"/>
        <v>0</v>
      </c>
      <c r="U110" s="1">
        <f t="shared" si="174"/>
        <v>0</v>
      </c>
      <c r="V110" s="1">
        <f t="shared" si="175"/>
        <v>0</v>
      </c>
      <c r="W110" s="1">
        <f t="shared" si="176"/>
        <v>0</v>
      </c>
      <c r="X110" s="440"/>
      <c r="Y110" s="519">
        <v>4</v>
      </c>
      <c r="Z110" s="519"/>
      <c r="AA110" s="519"/>
      <c r="AB110" s="519"/>
      <c r="AC110" s="519"/>
      <c r="AD110" s="519"/>
      <c r="AE110" s="519"/>
      <c r="AF110" s="519"/>
      <c r="AG110" s="519"/>
      <c r="AH110" s="519"/>
      <c r="AI110" s="519"/>
      <c r="AJ110" s="519"/>
      <c r="AK110" s="519"/>
      <c r="AL110"/>
      <c r="AM110"/>
      <c r="AN110" s="290">
        <f t="shared" si="140"/>
        <v>1</v>
      </c>
      <c r="AO110" s="290" t="str">
        <f t="shared" si="141"/>
        <v xml:space="preserve"> Q3</v>
      </c>
      <c r="AP110" s="291" t="str">
        <f t="shared" si="189"/>
        <v>生物資源の保全と創出</v>
      </c>
      <c r="AQ110" s="292">
        <f t="shared" si="190"/>
        <v>0.3</v>
      </c>
      <c r="AR110" s="292">
        <f t="shared" si="191"/>
        <v>0.3</v>
      </c>
      <c r="AS110" s="292">
        <f t="shared" si="192"/>
        <v>0.3</v>
      </c>
      <c r="AT110" s="292">
        <f t="shared" si="193"/>
        <v>0.3</v>
      </c>
      <c r="AU110" s="292">
        <f t="shared" si="194"/>
        <v>0.3</v>
      </c>
      <c r="AV110" s="292">
        <f t="shared" si="195"/>
        <v>0.3</v>
      </c>
      <c r="AW110" s="292">
        <f t="shared" si="196"/>
        <v>0.3</v>
      </c>
      <c r="AX110" s="348">
        <f t="shared" si="197"/>
        <v>0.3</v>
      </c>
      <c r="AY110" s="292">
        <f t="shared" si="198"/>
        <v>0.3</v>
      </c>
      <c r="AZ110" s="292">
        <f t="shared" si="199"/>
        <v>0.3</v>
      </c>
      <c r="BA110" s="294">
        <f t="shared" si="200"/>
        <v>0</v>
      </c>
      <c r="BB110" s="292">
        <f t="shared" si="201"/>
        <v>0</v>
      </c>
      <c r="BC110" s="292">
        <f t="shared" si="202"/>
        <v>0</v>
      </c>
      <c r="BD110"/>
      <c r="BE110" s="290">
        <v>1</v>
      </c>
      <c r="BF110" s="295" t="s">
        <v>37</v>
      </c>
      <c r="BG110" s="315" t="s">
        <v>38</v>
      </c>
      <c r="BH110" s="292">
        <v>0.3</v>
      </c>
      <c r="BI110" s="292">
        <v>0.3</v>
      </c>
      <c r="BJ110" s="292">
        <v>0.3</v>
      </c>
      <c r="BK110" s="292">
        <v>0.3</v>
      </c>
      <c r="BL110" s="292">
        <v>0.3</v>
      </c>
      <c r="BM110" s="292">
        <v>0.3</v>
      </c>
      <c r="BN110" s="292">
        <v>0.3</v>
      </c>
      <c r="BO110" s="348">
        <v>0.3</v>
      </c>
      <c r="BP110" s="292">
        <v>0.3</v>
      </c>
      <c r="BQ110" s="296">
        <v>0.3</v>
      </c>
      <c r="BR110" s="297">
        <v>0</v>
      </c>
      <c r="BS110" s="296">
        <v>0</v>
      </c>
      <c r="BT110" s="296">
        <v>0</v>
      </c>
      <c r="BU110"/>
      <c r="BV110" s="290">
        <v>1</v>
      </c>
      <c r="BW110" s="295" t="s">
        <v>37</v>
      </c>
      <c r="BX110" s="315" t="s">
        <v>38</v>
      </c>
      <c r="BY110" s="296">
        <v>0.3</v>
      </c>
      <c r="BZ110" s="296">
        <v>0.3</v>
      </c>
      <c r="CA110" s="296">
        <v>0.3</v>
      </c>
      <c r="CB110" s="296">
        <v>0.3</v>
      </c>
      <c r="CC110" s="296">
        <v>0.3</v>
      </c>
      <c r="CD110" s="296">
        <v>0.3</v>
      </c>
      <c r="CE110" s="296">
        <v>0.3</v>
      </c>
      <c r="CF110" s="349">
        <v>0.3</v>
      </c>
      <c r="CG110" s="296">
        <v>0.3</v>
      </c>
      <c r="CH110" s="296">
        <v>0.3</v>
      </c>
      <c r="CI110" s="297"/>
      <c r="CJ110" s="296"/>
      <c r="CK110" s="296"/>
      <c r="CL110"/>
      <c r="CM110" s="290">
        <v>1</v>
      </c>
      <c r="CN110" s="295" t="s">
        <v>37</v>
      </c>
      <c r="CO110" s="315" t="s">
        <v>38</v>
      </c>
      <c r="CP110" s="296">
        <v>0.3</v>
      </c>
      <c r="CQ110" s="296">
        <v>0.3</v>
      </c>
      <c r="CR110" s="296">
        <v>0.3</v>
      </c>
      <c r="CS110" s="296">
        <v>0.3</v>
      </c>
      <c r="CT110" s="296">
        <v>0.3</v>
      </c>
      <c r="CU110" s="296">
        <v>0.3</v>
      </c>
      <c r="CV110" s="296">
        <v>0.3</v>
      </c>
      <c r="CW110" s="349">
        <v>0.3</v>
      </c>
      <c r="CX110" s="296">
        <v>0.3</v>
      </c>
      <c r="CY110" s="296">
        <v>0.3</v>
      </c>
      <c r="CZ110" s="297"/>
      <c r="DA110" s="296"/>
      <c r="DB110" s="296"/>
      <c r="DC110" s="421"/>
      <c r="DD110"/>
    </row>
    <row r="111" spans="1:108" s="239" customFormat="1" ht="14.25" thickBot="1" x14ac:dyDescent="0.2">
      <c r="A111"/>
      <c r="B111" s="195">
        <v>2</v>
      </c>
      <c r="C111" s="196" t="s">
        <v>261</v>
      </c>
      <c r="D111" s="138"/>
      <c r="E111" s="138"/>
      <c r="F111" s="157"/>
      <c r="G111"/>
      <c r="H111" s="530">
        <f t="shared" ref="H111" si="204">IF(SUMPRODUCT($Y$7:$AH$7,K111:T111)=0,0,SUMPRODUCT($Y$7:$AH$7,Y111:AH111)/SUMPRODUCT($Y$7:$AH$7,K111:T111))</f>
        <v>4</v>
      </c>
      <c r="I111" s="530">
        <f t="shared" ref="I111" si="205">IF(SUMPRODUCT($AI$7:$AK$7,U111:W111)=0,0,SUMPRODUCT($AI$7:$AK$7,AI111:AK111)/SUMPRODUCT($AI$7:$AK$7,U111:W111))</f>
        <v>0</v>
      </c>
      <c r="J111" s="440"/>
      <c r="K111" s="1">
        <f t="shared" si="156"/>
        <v>1</v>
      </c>
      <c r="L111" s="1">
        <f t="shared" si="165"/>
        <v>0</v>
      </c>
      <c r="M111" s="1">
        <f t="shared" si="166"/>
        <v>0</v>
      </c>
      <c r="N111" s="1">
        <f t="shared" si="167"/>
        <v>0</v>
      </c>
      <c r="O111" s="1">
        <f t="shared" si="168"/>
        <v>0</v>
      </c>
      <c r="P111" s="1">
        <f t="shared" si="169"/>
        <v>0</v>
      </c>
      <c r="Q111" s="1">
        <f t="shared" si="170"/>
        <v>0</v>
      </c>
      <c r="R111" s="1">
        <f t="shared" si="171"/>
        <v>0</v>
      </c>
      <c r="S111" s="1">
        <f t="shared" si="172"/>
        <v>0</v>
      </c>
      <c r="T111" s="1">
        <f t="shared" si="173"/>
        <v>0</v>
      </c>
      <c r="U111" s="1">
        <f t="shared" si="174"/>
        <v>0</v>
      </c>
      <c r="V111" s="1">
        <f t="shared" si="175"/>
        <v>0</v>
      </c>
      <c r="W111" s="1">
        <f t="shared" si="176"/>
        <v>0</v>
      </c>
      <c r="X111" s="440"/>
      <c r="Y111" s="520">
        <v>4</v>
      </c>
      <c r="Z111" s="520"/>
      <c r="AA111" s="520"/>
      <c r="AB111" s="520"/>
      <c r="AC111" s="520"/>
      <c r="AD111" s="520"/>
      <c r="AE111" s="520"/>
      <c r="AF111" s="520"/>
      <c r="AG111" s="520"/>
      <c r="AH111" s="520"/>
      <c r="AI111" s="520"/>
      <c r="AJ111" s="520"/>
      <c r="AK111" s="520"/>
      <c r="AL111"/>
      <c r="AM111"/>
      <c r="AN111" s="290">
        <f t="shared" si="140"/>
        <v>2</v>
      </c>
      <c r="AO111" s="290" t="str">
        <f t="shared" si="141"/>
        <v xml:space="preserve"> Q3</v>
      </c>
      <c r="AP111" s="291" t="str">
        <f t="shared" si="189"/>
        <v>まちなみ・景観への配慮</v>
      </c>
      <c r="AQ111" s="292">
        <f t="shared" si="190"/>
        <v>0.4</v>
      </c>
      <c r="AR111" s="292">
        <f t="shared" si="191"/>
        <v>0.4</v>
      </c>
      <c r="AS111" s="292">
        <f t="shared" si="192"/>
        <v>0.4</v>
      </c>
      <c r="AT111" s="292">
        <f t="shared" si="193"/>
        <v>0.4</v>
      </c>
      <c r="AU111" s="292">
        <f t="shared" si="194"/>
        <v>0.4</v>
      </c>
      <c r="AV111" s="292">
        <f t="shared" si="195"/>
        <v>0.4</v>
      </c>
      <c r="AW111" s="292">
        <f t="shared" si="196"/>
        <v>0.4</v>
      </c>
      <c r="AX111" s="348">
        <f t="shared" si="197"/>
        <v>0.4</v>
      </c>
      <c r="AY111" s="292">
        <f t="shared" si="198"/>
        <v>0.4</v>
      </c>
      <c r="AZ111" s="292">
        <f t="shared" si="199"/>
        <v>0.4</v>
      </c>
      <c r="BA111" s="294">
        <f t="shared" si="200"/>
        <v>0</v>
      </c>
      <c r="BB111" s="292">
        <f t="shared" si="201"/>
        <v>0</v>
      </c>
      <c r="BC111" s="292">
        <f t="shared" si="202"/>
        <v>0</v>
      </c>
      <c r="BD111"/>
      <c r="BE111" s="290">
        <v>2</v>
      </c>
      <c r="BF111" s="295" t="s">
        <v>37</v>
      </c>
      <c r="BG111" s="315" t="s">
        <v>314</v>
      </c>
      <c r="BH111" s="292">
        <v>0.4</v>
      </c>
      <c r="BI111" s="292">
        <v>0.4</v>
      </c>
      <c r="BJ111" s="292">
        <v>0.4</v>
      </c>
      <c r="BK111" s="292">
        <v>0.4</v>
      </c>
      <c r="BL111" s="292">
        <v>0.4</v>
      </c>
      <c r="BM111" s="292">
        <v>0.4</v>
      </c>
      <c r="BN111" s="292">
        <v>0.4</v>
      </c>
      <c r="BO111" s="348">
        <v>0.4</v>
      </c>
      <c r="BP111" s="292">
        <v>0.4</v>
      </c>
      <c r="BQ111" s="296">
        <v>0.4</v>
      </c>
      <c r="BR111" s="297">
        <v>0</v>
      </c>
      <c r="BS111" s="296">
        <v>0</v>
      </c>
      <c r="BT111" s="296">
        <v>0</v>
      </c>
      <c r="BU111"/>
      <c r="BV111" s="290">
        <v>2</v>
      </c>
      <c r="BW111" s="295" t="s">
        <v>37</v>
      </c>
      <c r="BX111" s="315" t="s">
        <v>314</v>
      </c>
      <c r="BY111" s="296">
        <v>0.4</v>
      </c>
      <c r="BZ111" s="296">
        <v>0.4</v>
      </c>
      <c r="CA111" s="296">
        <v>0.4</v>
      </c>
      <c r="CB111" s="296">
        <v>0.4</v>
      </c>
      <c r="CC111" s="296">
        <v>0.4</v>
      </c>
      <c r="CD111" s="296">
        <v>0.4</v>
      </c>
      <c r="CE111" s="296">
        <v>0.4</v>
      </c>
      <c r="CF111" s="349">
        <v>0.4</v>
      </c>
      <c r="CG111" s="296">
        <v>0.4</v>
      </c>
      <c r="CH111" s="296">
        <v>0.4</v>
      </c>
      <c r="CI111" s="297"/>
      <c r="CJ111" s="296"/>
      <c r="CK111" s="296"/>
      <c r="CL111"/>
      <c r="CM111" s="290">
        <v>2</v>
      </c>
      <c r="CN111" s="295" t="s">
        <v>37</v>
      </c>
      <c r="CO111" s="315" t="s">
        <v>314</v>
      </c>
      <c r="CP111" s="296">
        <v>0.4</v>
      </c>
      <c r="CQ111" s="296">
        <v>0.4</v>
      </c>
      <c r="CR111" s="296">
        <v>0.4</v>
      </c>
      <c r="CS111" s="296">
        <v>0.4</v>
      </c>
      <c r="CT111" s="296">
        <v>0.4</v>
      </c>
      <c r="CU111" s="296">
        <v>0.4</v>
      </c>
      <c r="CV111" s="296">
        <v>0.4</v>
      </c>
      <c r="CW111" s="349">
        <v>0.4</v>
      </c>
      <c r="CX111" s="296">
        <v>0.4</v>
      </c>
      <c r="CY111" s="296">
        <v>0.4</v>
      </c>
      <c r="CZ111" s="297"/>
      <c r="DA111" s="296"/>
      <c r="DB111" s="296"/>
      <c r="DC111" s="421"/>
      <c r="DD111"/>
    </row>
    <row r="112" spans="1:108" s="239" customFormat="1" ht="14.25" thickBot="1" x14ac:dyDescent="0.2">
      <c r="A112"/>
      <c r="B112" s="182">
        <v>3</v>
      </c>
      <c r="C112" s="197" t="s">
        <v>262</v>
      </c>
      <c r="D112" s="142"/>
      <c r="E112" s="142"/>
      <c r="F112" s="170"/>
      <c r="G112"/>
      <c r="H112" s="480"/>
      <c r="I112" s="481"/>
      <c r="J112" s="440"/>
      <c r="K112" s="1">
        <f t="shared" si="156"/>
        <v>0</v>
      </c>
      <c r="L112" s="1">
        <f t="shared" si="165"/>
        <v>0</v>
      </c>
      <c r="M112" s="1">
        <f t="shared" si="166"/>
        <v>0</v>
      </c>
      <c r="N112" s="1">
        <f t="shared" si="167"/>
        <v>0</v>
      </c>
      <c r="O112" s="1">
        <f t="shared" si="168"/>
        <v>0</v>
      </c>
      <c r="P112" s="1">
        <f t="shared" si="169"/>
        <v>0</v>
      </c>
      <c r="Q112" s="1">
        <f t="shared" si="170"/>
        <v>0</v>
      </c>
      <c r="R112" s="1">
        <f t="shared" si="171"/>
        <v>0</v>
      </c>
      <c r="S112" s="1">
        <f t="shared" si="172"/>
        <v>0</v>
      </c>
      <c r="T112" s="1">
        <f t="shared" si="173"/>
        <v>0</v>
      </c>
      <c r="U112" s="1">
        <f t="shared" si="174"/>
        <v>0</v>
      </c>
      <c r="V112" s="1">
        <f t="shared" si="175"/>
        <v>0</v>
      </c>
      <c r="W112" s="1">
        <f t="shared" si="176"/>
        <v>0</v>
      </c>
      <c r="X112" s="440"/>
      <c r="Y112" s="517" t="s">
        <v>678</v>
      </c>
      <c r="Z112" s="517" t="s">
        <v>678</v>
      </c>
      <c r="AA112" s="517" t="s">
        <v>678</v>
      </c>
      <c r="AB112" s="517" t="s">
        <v>678</v>
      </c>
      <c r="AC112" s="517" t="s">
        <v>678</v>
      </c>
      <c r="AD112" s="517" t="s">
        <v>678</v>
      </c>
      <c r="AE112" s="517" t="s">
        <v>678</v>
      </c>
      <c r="AF112" s="517" t="s">
        <v>678</v>
      </c>
      <c r="AG112" s="517" t="s">
        <v>678</v>
      </c>
      <c r="AH112" s="517" t="s">
        <v>678</v>
      </c>
      <c r="AI112" s="517" t="s">
        <v>678</v>
      </c>
      <c r="AJ112" s="517" t="s">
        <v>678</v>
      </c>
      <c r="AK112" s="517" t="s">
        <v>678</v>
      </c>
      <c r="AL112"/>
      <c r="AM112"/>
      <c r="AN112" s="290">
        <f t="shared" si="140"/>
        <v>3</v>
      </c>
      <c r="AO112" s="290" t="str">
        <f t="shared" si="141"/>
        <v xml:space="preserve"> Q3</v>
      </c>
      <c r="AP112" s="291" t="str">
        <f t="shared" si="189"/>
        <v>地域性・アメニティへの配慮</v>
      </c>
      <c r="AQ112" s="292">
        <f t="shared" si="190"/>
        <v>0.3</v>
      </c>
      <c r="AR112" s="292">
        <f t="shared" si="191"/>
        <v>0.3</v>
      </c>
      <c r="AS112" s="292">
        <f t="shared" si="192"/>
        <v>0.3</v>
      </c>
      <c r="AT112" s="292">
        <f t="shared" si="193"/>
        <v>0.3</v>
      </c>
      <c r="AU112" s="292">
        <f t="shared" si="194"/>
        <v>0.3</v>
      </c>
      <c r="AV112" s="292">
        <f t="shared" si="195"/>
        <v>0.3</v>
      </c>
      <c r="AW112" s="292">
        <f t="shared" si="196"/>
        <v>0.3</v>
      </c>
      <c r="AX112" s="348">
        <f t="shared" si="197"/>
        <v>0.3</v>
      </c>
      <c r="AY112" s="292">
        <f t="shared" si="198"/>
        <v>0.3</v>
      </c>
      <c r="AZ112" s="292">
        <f t="shared" si="199"/>
        <v>0.3</v>
      </c>
      <c r="BA112" s="294">
        <f t="shared" si="200"/>
        <v>0</v>
      </c>
      <c r="BB112" s="292">
        <f t="shared" si="201"/>
        <v>0</v>
      </c>
      <c r="BC112" s="292">
        <f t="shared" si="202"/>
        <v>0</v>
      </c>
      <c r="BD112"/>
      <c r="BE112" s="290">
        <v>3</v>
      </c>
      <c r="BF112" s="295" t="s">
        <v>37</v>
      </c>
      <c r="BG112" s="315" t="s">
        <v>315</v>
      </c>
      <c r="BH112" s="292">
        <v>0.3</v>
      </c>
      <c r="BI112" s="292">
        <v>0.3</v>
      </c>
      <c r="BJ112" s="292">
        <v>0.3</v>
      </c>
      <c r="BK112" s="292">
        <v>0.3</v>
      </c>
      <c r="BL112" s="292">
        <v>0.3</v>
      </c>
      <c r="BM112" s="292">
        <v>0.3</v>
      </c>
      <c r="BN112" s="292">
        <v>0.3</v>
      </c>
      <c r="BO112" s="348">
        <v>0.3</v>
      </c>
      <c r="BP112" s="292">
        <v>0.3</v>
      </c>
      <c r="BQ112" s="296">
        <v>0.3</v>
      </c>
      <c r="BR112" s="297">
        <v>0</v>
      </c>
      <c r="BS112" s="296">
        <v>0</v>
      </c>
      <c r="BT112" s="296">
        <v>0</v>
      </c>
      <c r="BU112"/>
      <c r="BV112" s="290">
        <v>3</v>
      </c>
      <c r="BW112" s="295" t="s">
        <v>37</v>
      </c>
      <c r="BX112" s="315" t="s">
        <v>315</v>
      </c>
      <c r="BY112" s="296">
        <v>0.3</v>
      </c>
      <c r="BZ112" s="296">
        <v>0.3</v>
      </c>
      <c r="CA112" s="296">
        <v>0.3</v>
      </c>
      <c r="CB112" s="296">
        <v>0.3</v>
      </c>
      <c r="CC112" s="296">
        <v>0.3</v>
      </c>
      <c r="CD112" s="296">
        <v>0.3</v>
      </c>
      <c r="CE112" s="296">
        <v>0.3</v>
      </c>
      <c r="CF112" s="349">
        <v>0.3</v>
      </c>
      <c r="CG112" s="296">
        <v>0.3</v>
      </c>
      <c r="CH112" s="296">
        <v>0.3</v>
      </c>
      <c r="CI112" s="297"/>
      <c r="CJ112" s="296"/>
      <c r="CK112" s="296"/>
      <c r="CL112"/>
      <c r="CM112" s="290">
        <v>3</v>
      </c>
      <c r="CN112" s="295" t="s">
        <v>37</v>
      </c>
      <c r="CO112" s="315" t="s">
        <v>315</v>
      </c>
      <c r="CP112" s="296">
        <v>0.3</v>
      </c>
      <c r="CQ112" s="296">
        <v>0.3</v>
      </c>
      <c r="CR112" s="296">
        <v>0.3</v>
      </c>
      <c r="CS112" s="296">
        <v>0.3</v>
      </c>
      <c r="CT112" s="296">
        <v>0.3</v>
      </c>
      <c r="CU112" s="296">
        <v>0.3</v>
      </c>
      <c r="CV112" s="296">
        <v>0.3</v>
      </c>
      <c r="CW112" s="349">
        <v>0.3</v>
      </c>
      <c r="CX112" s="296">
        <v>0.3</v>
      </c>
      <c r="CY112" s="296">
        <v>0.3</v>
      </c>
      <c r="CZ112" s="297"/>
      <c r="DA112" s="296"/>
      <c r="DB112" s="296"/>
      <c r="DC112" s="421"/>
      <c r="DD112"/>
    </row>
    <row r="113" spans="1:108" s="239" customFormat="1" x14ac:dyDescent="0.15">
      <c r="A113"/>
      <c r="B113" s="130"/>
      <c r="C113" s="198">
        <v>3.1</v>
      </c>
      <c r="D113" s="199" t="s">
        <v>263</v>
      </c>
      <c r="E113" s="200"/>
      <c r="F113" s="170"/>
      <c r="G113"/>
      <c r="H113" s="473">
        <f>IF(SUMPRODUCT($Y$7:$AH$7,K113:T113)=0,0,SUMPRODUCT($Y$7:$AH$7,Y113:AH113)/SUMPRODUCT($Y$7:$AH$7,K113:T113))</f>
        <v>4</v>
      </c>
      <c r="I113" s="473">
        <f>IF(SUMPRODUCT($AI$7:$AK$7,U113:W113)=0,0,SUMPRODUCT($AI$7:$AK$7,AI113:AK113)/SUMPRODUCT($AI$7:$AK$7,U113:W113))</f>
        <v>0</v>
      </c>
      <c r="J113" s="440"/>
      <c r="K113" s="1">
        <f t="shared" si="156"/>
        <v>1</v>
      </c>
      <c r="L113" s="1">
        <f t="shared" si="165"/>
        <v>0</v>
      </c>
      <c r="M113" s="1">
        <f t="shared" si="166"/>
        <v>0</v>
      </c>
      <c r="N113" s="1">
        <f t="shared" si="167"/>
        <v>0</v>
      </c>
      <c r="O113" s="1">
        <f t="shared" si="168"/>
        <v>0</v>
      </c>
      <c r="P113" s="1">
        <f t="shared" si="169"/>
        <v>0</v>
      </c>
      <c r="Q113" s="1">
        <f t="shared" si="170"/>
        <v>0</v>
      </c>
      <c r="R113" s="1">
        <f t="shared" si="171"/>
        <v>0</v>
      </c>
      <c r="S113" s="1">
        <f t="shared" si="172"/>
        <v>0</v>
      </c>
      <c r="T113" s="1">
        <f t="shared" si="173"/>
        <v>0</v>
      </c>
      <c r="U113" s="1">
        <f t="shared" si="174"/>
        <v>0</v>
      </c>
      <c r="V113" s="1">
        <f t="shared" si="175"/>
        <v>0</v>
      </c>
      <c r="W113" s="1">
        <f t="shared" si="176"/>
        <v>0</v>
      </c>
      <c r="X113" s="440"/>
      <c r="Y113" s="519">
        <v>4</v>
      </c>
      <c r="Z113" s="519"/>
      <c r="AA113" s="519"/>
      <c r="AB113" s="519"/>
      <c r="AC113" s="519"/>
      <c r="AD113" s="519"/>
      <c r="AE113" s="519"/>
      <c r="AF113" s="519"/>
      <c r="AG113" s="519"/>
      <c r="AH113" s="519"/>
      <c r="AI113" s="519"/>
      <c r="AJ113" s="519"/>
      <c r="AK113" s="519"/>
      <c r="AL113"/>
      <c r="AM113"/>
      <c r="AN113" s="299" t="str">
        <f t="shared" si="140"/>
        <v>3.1</v>
      </c>
      <c r="AO113" s="299" t="str">
        <f t="shared" si="141"/>
        <v xml:space="preserve"> Q3 3</v>
      </c>
      <c r="AP113" s="300" t="str">
        <f t="shared" si="189"/>
        <v>地域性への配慮、快適性の向上</v>
      </c>
      <c r="AQ113" s="352">
        <f t="shared" si="190"/>
        <v>0.5</v>
      </c>
      <c r="AR113" s="352">
        <f t="shared" si="191"/>
        <v>0.5</v>
      </c>
      <c r="AS113" s="352">
        <f t="shared" si="192"/>
        <v>0.5</v>
      </c>
      <c r="AT113" s="352">
        <f t="shared" si="193"/>
        <v>0.5</v>
      </c>
      <c r="AU113" s="352">
        <f t="shared" si="194"/>
        <v>0.5</v>
      </c>
      <c r="AV113" s="352">
        <f t="shared" si="195"/>
        <v>0.5</v>
      </c>
      <c r="AW113" s="352">
        <f t="shared" si="196"/>
        <v>0.5</v>
      </c>
      <c r="AX113" s="352">
        <f t="shared" si="197"/>
        <v>0.5</v>
      </c>
      <c r="AY113" s="352">
        <f t="shared" si="198"/>
        <v>0.5</v>
      </c>
      <c r="AZ113" s="352">
        <f t="shared" si="199"/>
        <v>0.5</v>
      </c>
      <c r="BA113" s="353">
        <f t="shared" si="200"/>
        <v>0</v>
      </c>
      <c r="BB113" s="352">
        <f t="shared" si="201"/>
        <v>0</v>
      </c>
      <c r="BC113" s="352">
        <f t="shared" si="202"/>
        <v>0</v>
      </c>
      <c r="BD113"/>
      <c r="BE113" s="299" t="s">
        <v>316</v>
      </c>
      <c r="BF113" s="303" t="s">
        <v>39</v>
      </c>
      <c r="BG113" s="351" t="s">
        <v>317</v>
      </c>
      <c r="BH113" s="352">
        <v>0.5</v>
      </c>
      <c r="BI113" s="352">
        <v>0.5</v>
      </c>
      <c r="BJ113" s="352">
        <v>0.5</v>
      </c>
      <c r="BK113" s="352">
        <v>0.5</v>
      </c>
      <c r="BL113" s="352">
        <v>0.5</v>
      </c>
      <c r="BM113" s="352">
        <v>0.5</v>
      </c>
      <c r="BN113" s="352">
        <v>0.5</v>
      </c>
      <c r="BO113" s="352">
        <v>0.5</v>
      </c>
      <c r="BP113" s="352">
        <v>0.5</v>
      </c>
      <c r="BQ113" s="354">
        <v>0.5</v>
      </c>
      <c r="BR113" s="355">
        <v>0</v>
      </c>
      <c r="BS113" s="354">
        <v>0</v>
      </c>
      <c r="BT113" s="354">
        <v>0</v>
      </c>
      <c r="BU113"/>
      <c r="BV113" s="299" t="s">
        <v>316</v>
      </c>
      <c r="BW113" s="303" t="s">
        <v>39</v>
      </c>
      <c r="BX113" s="351" t="s">
        <v>317</v>
      </c>
      <c r="BY113" s="354">
        <v>0.5</v>
      </c>
      <c r="BZ113" s="354">
        <v>0.5</v>
      </c>
      <c r="CA113" s="354">
        <v>0.5</v>
      </c>
      <c r="CB113" s="354">
        <v>0.5</v>
      </c>
      <c r="CC113" s="354">
        <v>0.5</v>
      </c>
      <c r="CD113" s="354">
        <v>0.5</v>
      </c>
      <c r="CE113" s="354">
        <v>0.5</v>
      </c>
      <c r="CF113" s="354">
        <v>0.5</v>
      </c>
      <c r="CG113" s="354">
        <v>0.5</v>
      </c>
      <c r="CH113" s="354">
        <v>0.5</v>
      </c>
      <c r="CI113" s="355"/>
      <c r="CJ113" s="354"/>
      <c r="CK113" s="354"/>
      <c r="CL113"/>
      <c r="CM113" s="299" t="s">
        <v>316</v>
      </c>
      <c r="CN113" s="303" t="s">
        <v>39</v>
      </c>
      <c r="CO113" s="351" t="s">
        <v>317</v>
      </c>
      <c r="CP113" s="354">
        <v>0.5</v>
      </c>
      <c r="CQ113" s="354">
        <v>0.5</v>
      </c>
      <c r="CR113" s="354">
        <v>0.5</v>
      </c>
      <c r="CS113" s="354">
        <v>0.5</v>
      </c>
      <c r="CT113" s="354">
        <v>0.5</v>
      </c>
      <c r="CU113" s="354">
        <v>0.5</v>
      </c>
      <c r="CV113" s="354">
        <v>0.5</v>
      </c>
      <c r="CW113" s="354">
        <v>0.5</v>
      </c>
      <c r="CX113" s="354">
        <v>0.5</v>
      </c>
      <c r="CY113" s="354">
        <v>0.5</v>
      </c>
      <c r="CZ113" s="355"/>
      <c r="DA113" s="354"/>
      <c r="DB113" s="354"/>
      <c r="DC113" s="425"/>
      <c r="DD113"/>
    </row>
    <row r="114" spans="1:108" s="239" customFormat="1" ht="14.25" thickBot="1" x14ac:dyDescent="0.2">
      <c r="A114"/>
      <c r="B114" s="130"/>
      <c r="C114" s="201">
        <v>3.2</v>
      </c>
      <c r="D114" s="190" t="s">
        <v>264</v>
      </c>
      <c r="E114" s="202"/>
      <c r="F114" s="157"/>
      <c r="G114"/>
      <c r="H114" s="470">
        <f t="shared" ref="H114" si="206">IF(SUMPRODUCT($Y$7:$AH$7,K114:T114)=0,0,SUMPRODUCT($Y$7:$AH$7,Y114:AH114)/SUMPRODUCT($Y$7:$AH$7,K114:T114))</f>
        <v>4</v>
      </c>
      <c r="I114" s="470">
        <f t="shared" ref="I114" si="207">IF(SUMPRODUCT($AI$7:$AK$7,U114:W114)=0,0,SUMPRODUCT($AI$7:$AK$7,AI114:AK114)/SUMPRODUCT($AI$7:$AK$7,U114:W114))</f>
        <v>0</v>
      </c>
      <c r="J114" s="440"/>
      <c r="K114" s="1">
        <f t="shared" si="156"/>
        <v>1</v>
      </c>
      <c r="L114" s="1">
        <f t="shared" si="165"/>
        <v>0</v>
      </c>
      <c r="M114" s="1">
        <f t="shared" si="166"/>
        <v>0</v>
      </c>
      <c r="N114" s="1">
        <f t="shared" si="167"/>
        <v>0</v>
      </c>
      <c r="O114" s="1">
        <f t="shared" si="168"/>
        <v>0</v>
      </c>
      <c r="P114" s="1">
        <f t="shared" si="169"/>
        <v>0</v>
      </c>
      <c r="Q114" s="1">
        <f t="shared" si="170"/>
        <v>0</v>
      </c>
      <c r="R114" s="1">
        <f t="shared" si="171"/>
        <v>0</v>
      </c>
      <c r="S114" s="1">
        <f t="shared" si="172"/>
        <v>0</v>
      </c>
      <c r="T114" s="1">
        <f t="shared" si="173"/>
        <v>0</v>
      </c>
      <c r="U114" s="1">
        <f t="shared" si="174"/>
        <v>0</v>
      </c>
      <c r="V114" s="1">
        <f t="shared" si="175"/>
        <v>0</v>
      </c>
      <c r="W114" s="1">
        <f t="shared" si="176"/>
        <v>0</v>
      </c>
      <c r="X114" s="440"/>
      <c r="Y114" s="511">
        <v>4</v>
      </c>
      <c r="Z114" s="511"/>
      <c r="AA114" s="511"/>
      <c r="AB114" s="511"/>
      <c r="AC114" s="511"/>
      <c r="AD114" s="511"/>
      <c r="AE114" s="511"/>
      <c r="AF114" s="511"/>
      <c r="AG114" s="511"/>
      <c r="AH114" s="511"/>
      <c r="AI114" s="511"/>
      <c r="AJ114" s="511"/>
      <c r="AK114" s="511"/>
      <c r="AL114"/>
      <c r="AM114"/>
      <c r="AN114" s="299" t="str">
        <f t="shared" si="140"/>
        <v>3.2</v>
      </c>
      <c r="AO114" s="299" t="str">
        <f t="shared" si="141"/>
        <v xml:space="preserve"> Q3 3</v>
      </c>
      <c r="AP114" s="300" t="str">
        <f t="shared" si="189"/>
        <v>敷地内温熱環境の向上</v>
      </c>
      <c r="AQ114" s="352">
        <f t="shared" si="190"/>
        <v>0.5</v>
      </c>
      <c r="AR114" s="352">
        <f t="shared" si="191"/>
        <v>0.5</v>
      </c>
      <c r="AS114" s="352">
        <f t="shared" si="192"/>
        <v>0.5</v>
      </c>
      <c r="AT114" s="352">
        <f t="shared" si="193"/>
        <v>0.5</v>
      </c>
      <c r="AU114" s="352">
        <f t="shared" si="194"/>
        <v>0.5</v>
      </c>
      <c r="AV114" s="352">
        <f t="shared" si="195"/>
        <v>0.5</v>
      </c>
      <c r="AW114" s="352">
        <f t="shared" si="196"/>
        <v>0.5</v>
      </c>
      <c r="AX114" s="352">
        <f t="shared" si="197"/>
        <v>0.5</v>
      </c>
      <c r="AY114" s="352">
        <f t="shared" si="198"/>
        <v>0.5</v>
      </c>
      <c r="AZ114" s="352">
        <f t="shared" si="199"/>
        <v>0.5</v>
      </c>
      <c r="BA114" s="353">
        <f t="shared" si="200"/>
        <v>0</v>
      </c>
      <c r="BB114" s="352">
        <f t="shared" si="201"/>
        <v>0</v>
      </c>
      <c r="BC114" s="352">
        <f t="shared" si="202"/>
        <v>0</v>
      </c>
      <c r="BD114"/>
      <c r="BE114" s="299" t="s">
        <v>318</v>
      </c>
      <c r="BF114" s="303" t="s">
        <v>39</v>
      </c>
      <c r="BG114" s="351" t="s">
        <v>319</v>
      </c>
      <c r="BH114" s="352">
        <v>0.5</v>
      </c>
      <c r="BI114" s="352">
        <v>0.5</v>
      </c>
      <c r="BJ114" s="352">
        <v>0.5</v>
      </c>
      <c r="BK114" s="352">
        <v>0.5</v>
      </c>
      <c r="BL114" s="352">
        <v>0.5</v>
      </c>
      <c r="BM114" s="352">
        <v>0.5</v>
      </c>
      <c r="BN114" s="352">
        <v>0.5</v>
      </c>
      <c r="BO114" s="352">
        <v>0.5</v>
      </c>
      <c r="BP114" s="352">
        <v>0.5</v>
      </c>
      <c r="BQ114" s="354">
        <v>0.5</v>
      </c>
      <c r="BR114" s="355">
        <v>0</v>
      </c>
      <c r="BS114" s="354">
        <v>0</v>
      </c>
      <c r="BT114" s="354">
        <v>0</v>
      </c>
      <c r="BU114"/>
      <c r="BV114" s="299" t="s">
        <v>318</v>
      </c>
      <c r="BW114" s="303" t="s">
        <v>39</v>
      </c>
      <c r="BX114" s="351" t="s">
        <v>319</v>
      </c>
      <c r="BY114" s="354">
        <v>0.5</v>
      </c>
      <c r="BZ114" s="354">
        <v>0.5</v>
      </c>
      <c r="CA114" s="354">
        <v>0.5</v>
      </c>
      <c r="CB114" s="354">
        <v>0.5</v>
      </c>
      <c r="CC114" s="354">
        <v>0.5</v>
      </c>
      <c r="CD114" s="354">
        <v>0.5</v>
      </c>
      <c r="CE114" s="354">
        <v>0.5</v>
      </c>
      <c r="CF114" s="354">
        <v>0.5</v>
      </c>
      <c r="CG114" s="354">
        <v>0.5</v>
      </c>
      <c r="CH114" s="354">
        <v>0.5</v>
      </c>
      <c r="CI114" s="355"/>
      <c r="CJ114" s="354"/>
      <c r="CK114" s="354"/>
      <c r="CL114"/>
      <c r="CM114" s="299" t="s">
        <v>318</v>
      </c>
      <c r="CN114" s="303" t="s">
        <v>39</v>
      </c>
      <c r="CO114" s="351" t="s">
        <v>319</v>
      </c>
      <c r="CP114" s="354">
        <v>0.5</v>
      </c>
      <c r="CQ114" s="354">
        <v>0.5</v>
      </c>
      <c r="CR114" s="354">
        <v>0.5</v>
      </c>
      <c r="CS114" s="354">
        <v>0.5</v>
      </c>
      <c r="CT114" s="354">
        <v>0.5</v>
      </c>
      <c r="CU114" s="354">
        <v>0.5</v>
      </c>
      <c r="CV114" s="354">
        <v>0.5</v>
      </c>
      <c r="CW114" s="354">
        <v>0.5</v>
      </c>
      <c r="CX114" s="354">
        <v>0.5</v>
      </c>
      <c r="CY114" s="354">
        <v>0.5</v>
      </c>
      <c r="CZ114" s="355"/>
      <c r="DA114" s="354"/>
      <c r="DB114" s="354"/>
      <c r="DC114" s="425"/>
      <c r="DD114"/>
    </row>
    <row r="115" spans="1:108" s="239" customFormat="1" ht="14.25" hidden="1" thickBot="1" x14ac:dyDescent="0.2">
      <c r="A115"/>
      <c r="B115" s="203"/>
      <c r="C115" s="204"/>
      <c r="D115" s="205"/>
      <c r="E115" s="206"/>
      <c r="F115" s="207"/>
      <c r="G115"/>
      <c r="H115" s="484">
        <f t="shared" si="181"/>
        <v>0</v>
      </c>
      <c r="I115" s="485">
        <f t="shared" si="182"/>
        <v>0</v>
      </c>
      <c r="J115" s="440"/>
      <c r="K115" s="1">
        <f t="shared" si="156"/>
        <v>0</v>
      </c>
      <c r="L115" s="1">
        <f t="shared" si="165"/>
        <v>0</v>
      </c>
      <c r="M115" s="1">
        <f t="shared" si="166"/>
        <v>0</v>
      </c>
      <c r="N115" s="1">
        <f t="shared" si="167"/>
        <v>0</v>
      </c>
      <c r="O115" s="1">
        <f t="shared" si="168"/>
        <v>0</v>
      </c>
      <c r="P115" s="1">
        <f t="shared" si="169"/>
        <v>0</v>
      </c>
      <c r="Q115" s="1">
        <f t="shared" si="170"/>
        <v>0</v>
      </c>
      <c r="R115" s="1">
        <f t="shared" si="171"/>
        <v>0</v>
      </c>
      <c r="S115" s="1">
        <f t="shared" si="172"/>
        <v>0</v>
      </c>
      <c r="T115" s="1">
        <f t="shared" si="173"/>
        <v>0</v>
      </c>
      <c r="U115" s="1">
        <f t="shared" si="174"/>
        <v>0</v>
      </c>
      <c r="V115" s="1">
        <f t="shared" si="175"/>
        <v>0</v>
      </c>
      <c r="W115" s="1">
        <f t="shared" si="176"/>
        <v>0</v>
      </c>
      <c r="X115" s="440"/>
      <c r="Y115" s="510"/>
      <c r="Z115" s="510"/>
      <c r="AA115" s="510"/>
      <c r="AB115" s="510"/>
      <c r="AC115" s="510"/>
      <c r="AD115" s="510"/>
      <c r="AE115" s="510"/>
      <c r="AF115" s="510"/>
      <c r="AG115" s="510"/>
      <c r="AH115" s="510"/>
      <c r="AI115" s="510"/>
      <c r="AJ115" s="510"/>
      <c r="AK115" s="510"/>
      <c r="AL115"/>
      <c r="AM115"/>
      <c r="AN115" s="290">
        <f t="shared" si="140"/>
        <v>0</v>
      </c>
      <c r="AO115" s="290" t="str">
        <f t="shared" si="141"/>
        <v xml:space="preserve"> Q</v>
      </c>
      <c r="AP115" s="291">
        <f t="shared" si="189"/>
        <v>0</v>
      </c>
      <c r="AQ115" s="292">
        <f t="shared" si="190"/>
        <v>0</v>
      </c>
      <c r="AR115" s="292">
        <f t="shared" si="191"/>
        <v>0</v>
      </c>
      <c r="AS115" s="292">
        <f t="shared" si="192"/>
        <v>0</v>
      </c>
      <c r="AT115" s="292">
        <f t="shared" si="193"/>
        <v>0</v>
      </c>
      <c r="AU115" s="292">
        <f t="shared" si="194"/>
        <v>0</v>
      </c>
      <c r="AV115" s="292">
        <f t="shared" si="195"/>
        <v>0</v>
      </c>
      <c r="AW115" s="292">
        <f t="shared" si="196"/>
        <v>0</v>
      </c>
      <c r="AX115" s="348">
        <f t="shared" si="197"/>
        <v>0</v>
      </c>
      <c r="AY115" s="292">
        <f t="shared" si="198"/>
        <v>0</v>
      </c>
      <c r="AZ115" s="292">
        <f t="shared" si="199"/>
        <v>0</v>
      </c>
      <c r="BA115" s="294">
        <f t="shared" si="200"/>
        <v>0</v>
      </c>
      <c r="BB115" s="292">
        <f t="shared" si="201"/>
        <v>0</v>
      </c>
      <c r="BC115" s="292">
        <f t="shared" si="202"/>
        <v>0</v>
      </c>
      <c r="BD115"/>
      <c r="BE115" s="290"/>
      <c r="BF115" s="295" t="s">
        <v>198</v>
      </c>
      <c r="BG115" s="315"/>
      <c r="BH115" s="296">
        <v>0</v>
      </c>
      <c r="BI115" s="296">
        <v>0</v>
      </c>
      <c r="BJ115" s="296">
        <v>0</v>
      </c>
      <c r="BK115" s="296">
        <v>0</v>
      </c>
      <c r="BL115" s="296">
        <v>0</v>
      </c>
      <c r="BM115" s="296">
        <v>0</v>
      </c>
      <c r="BN115" s="296">
        <v>0</v>
      </c>
      <c r="BO115" s="349">
        <v>0</v>
      </c>
      <c r="BP115" s="296">
        <v>0</v>
      </c>
      <c r="BQ115" s="296">
        <v>0</v>
      </c>
      <c r="BR115" s="297">
        <v>0</v>
      </c>
      <c r="BS115" s="296">
        <v>0</v>
      </c>
      <c r="BT115" s="296">
        <v>0</v>
      </c>
      <c r="BU115"/>
      <c r="BV115" s="290"/>
      <c r="BW115" s="295" t="s">
        <v>198</v>
      </c>
      <c r="BX115" s="315"/>
      <c r="BY115" s="296"/>
      <c r="BZ115" s="296"/>
      <c r="CA115" s="296"/>
      <c r="CB115" s="296"/>
      <c r="CC115" s="296"/>
      <c r="CD115" s="296"/>
      <c r="CE115" s="296"/>
      <c r="CF115" s="349"/>
      <c r="CG115" s="296"/>
      <c r="CH115" s="296"/>
      <c r="CI115" s="297"/>
      <c r="CJ115" s="296"/>
      <c r="CK115" s="296"/>
      <c r="CL115"/>
      <c r="CM115" s="290"/>
      <c r="CN115" s="295" t="s">
        <v>198</v>
      </c>
      <c r="CO115" s="315"/>
      <c r="CP115" s="296"/>
      <c r="CQ115" s="296"/>
      <c r="CR115" s="296"/>
      <c r="CS115" s="296"/>
      <c r="CT115" s="296"/>
      <c r="CU115" s="296"/>
      <c r="CV115" s="296"/>
      <c r="CW115" s="349"/>
      <c r="CX115" s="296"/>
      <c r="CY115" s="296"/>
      <c r="CZ115" s="297"/>
      <c r="DA115" s="296"/>
      <c r="DB115" s="296"/>
      <c r="DC115" s="421"/>
      <c r="DD115"/>
    </row>
    <row r="116" spans="1:108" s="239" customFormat="1" ht="15" thickBot="1" x14ac:dyDescent="0.2">
      <c r="A116"/>
      <c r="B116" s="208" t="s">
        <v>265</v>
      </c>
      <c r="C116" s="209"/>
      <c r="D116" s="209"/>
      <c r="E116" s="209"/>
      <c r="F116" s="210"/>
      <c r="G116"/>
      <c r="H116" s="491"/>
      <c r="I116" s="492"/>
      <c r="J116" s="440"/>
      <c r="K116" s="1">
        <f t="shared" si="156"/>
        <v>0</v>
      </c>
      <c r="L116" s="1">
        <f t="shared" si="165"/>
        <v>0</v>
      </c>
      <c r="M116" s="1">
        <f t="shared" si="166"/>
        <v>0</v>
      </c>
      <c r="N116" s="1">
        <f t="shared" si="167"/>
        <v>0</v>
      </c>
      <c r="O116" s="1">
        <f t="shared" si="168"/>
        <v>0</v>
      </c>
      <c r="P116" s="1">
        <f t="shared" si="169"/>
        <v>0</v>
      </c>
      <c r="Q116" s="1">
        <f t="shared" si="170"/>
        <v>0</v>
      </c>
      <c r="R116" s="1">
        <f t="shared" si="171"/>
        <v>0</v>
      </c>
      <c r="S116" s="1">
        <f t="shared" si="172"/>
        <v>0</v>
      </c>
      <c r="T116" s="1">
        <f t="shared" si="173"/>
        <v>0</v>
      </c>
      <c r="U116" s="1">
        <f t="shared" si="174"/>
        <v>0</v>
      </c>
      <c r="V116" s="1">
        <f t="shared" si="175"/>
        <v>0</v>
      </c>
      <c r="W116" s="1">
        <f t="shared" si="176"/>
        <v>0</v>
      </c>
      <c r="X116" s="440"/>
      <c r="Y116" s="521"/>
      <c r="Z116" s="521"/>
      <c r="AA116" s="521"/>
      <c r="AB116" s="521"/>
      <c r="AC116" s="521"/>
      <c r="AD116" s="521"/>
      <c r="AE116" s="521"/>
      <c r="AF116" s="521"/>
      <c r="AG116" s="521"/>
      <c r="AH116" s="521"/>
      <c r="AI116" s="521"/>
      <c r="AJ116" s="521"/>
      <c r="AK116" s="521"/>
      <c r="AL116"/>
      <c r="AM116"/>
      <c r="AN116" s="277" t="str">
        <f t="shared" si="140"/>
        <v>LR</v>
      </c>
      <c r="AO116" s="277" t="str">
        <f t="shared" si="141"/>
        <v xml:space="preserve"> </v>
      </c>
      <c r="AP116" s="356" t="str">
        <f t="shared" si="189"/>
        <v>建築物の環境負荷低減性</v>
      </c>
      <c r="AQ116" s="357">
        <f t="shared" si="190"/>
        <v>0</v>
      </c>
      <c r="AR116" s="357">
        <f t="shared" si="191"/>
        <v>0</v>
      </c>
      <c r="AS116" s="357">
        <f t="shared" si="192"/>
        <v>0</v>
      </c>
      <c r="AT116" s="357">
        <f t="shared" si="193"/>
        <v>0</v>
      </c>
      <c r="AU116" s="357">
        <f t="shared" si="194"/>
        <v>0</v>
      </c>
      <c r="AV116" s="357">
        <f t="shared" si="195"/>
        <v>0</v>
      </c>
      <c r="AW116" s="357">
        <f t="shared" si="196"/>
        <v>0</v>
      </c>
      <c r="AX116" s="358">
        <f t="shared" si="197"/>
        <v>0</v>
      </c>
      <c r="AY116" s="357">
        <f t="shared" si="198"/>
        <v>0</v>
      </c>
      <c r="AZ116" s="357">
        <f t="shared" si="199"/>
        <v>0</v>
      </c>
      <c r="BA116" s="359">
        <f t="shared" si="200"/>
        <v>0</v>
      </c>
      <c r="BB116" s="360">
        <f t="shared" si="201"/>
        <v>0</v>
      </c>
      <c r="BC116" s="360">
        <f t="shared" si="202"/>
        <v>0</v>
      </c>
      <c r="BD116"/>
      <c r="BE116" s="277" t="s">
        <v>320</v>
      </c>
      <c r="BF116" s="273" t="s">
        <v>40</v>
      </c>
      <c r="BG116" s="274" t="s">
        <v>41</v>
      </c>
      <c r="BH116" s="279">
        <v>0</v>
      </c>
      <c r="BI116" s="279">
        <v>0</v>
      </c>
      <c r="BJ116" s="279">
        <v>0</v>
      </c>
      <c r="BK116" s="279">
        <v>0</v>
      </c>
      <c r="BL116" s="279">
        <v>0</v>
      </c>
      <c r="BM116" s="279">
        <v>0</v>
      </c>
      <c r="BN116" s="279">
        <v>0</v>
      </c>
      <c r="BO116" s="280">
        <v>0</v>
      </c>
      <c r="BP116" s="279">
        <v>0</v>
      </c>
      <c r="BQ116" s="279">
        <v>0</v>
      </c>
      <c r="BR116" s="281">
        <v>0</v>
      </c>
      <c r="BS116" s="282">
        <v>0</v>
      </c>
      <c r="BT116" s="282">
        <v>0</v>
      </c>
      <c r="BU116"/>
      <c r="BV116" s="277" t="s">
        <v>321</v>
      </c>
      <c r="BW116" s="273" t="s">
        <v>40</v>
      </c>
      <c r="BX116" s="274" t="s">
        <v>41</v>
      </c>
      <c r="BY116" s="279"/>
      <c r="BZ116" s="279"/>
      <c r="CA116" s="279"/>
      <c r="CB116" s="279"/>
      <c r="CC116" s="279"/>
      <c r="CD116" s="279"/>
      <c r="CE116" s="279"/>
      <c r="CF116" s="280"/>
      <c r="CG116" s="279"/>
      <c r="CH116" s="279"/>
      <c r="CI116" s="281"/>
      <c r="CJ116" s="282"/>
      <c r="CK116" s="282"/>
      <c r="CL116"/>
      <c r="CM116" s="277" t="s">
        <v>321</v>
      </c>
      <c r="CN116" s="273" t="s">
        <v>40</v>
      </c>
      <c r="CO116" s="274" t="s">
        <v>41</v>
      </c>
      <c r="CP116" s="279"/>
      <c r="CQ116" s="279"/>
      <c r="CR116" s="279"/>
      <c r="CS116" s="279"/>
      <c r="CT116" s="279"/>
      <c r="CU116" s="279"/>
      <c r="CV116" s="279"/>
      <c r="CW116" s="280"/>
      <c r="CX116" s="279"/>
      <c r="CY116" s="279"/>
      <c r="CZ116" s="281"/>
      <c r="DA116" s="282"/>
      <c r="DB116" s="282"/>
      <c r="DC116" s="419"/>
      <c r="DD116"/>
    </row>
    <row r="117" spans="1:108" s="239" customFormat="1" ht="14.25" thickBot="1" x14ac:dyDescent="0.2">
      <c r="A117"/>
      <c r="B117" s="211" t="s">
        <v>266</v>
      </c>
      <c r="C117" s="128" t="s">
        <v>267</v>
      </c>
      <c r="D117" s="128"/>
      <c r="E117" s="128"/>
      <c r="F117" s="212"/>
      <c r="G117"/>
      <c r="H117" s="493"/>
      <c r="I117" s="494"/>
      <c r="J117" s="440"/>
      <c r="K117" s="1">
        <f t="shared" si="156"/>
        <v>1</v>
      </c>
      <c r="L117" s="1">
        <f t="shared" si="165"/>
        <v>1</v>
      </c>
      <c r="M117" s="1">
        <f t="shared" si="166"/>
        <v>1</v>
      </c>
      <c r="N117" s="1">
        <f t="shared" si="167"/>
        <v>1</v>
      </c>
      <c r="O117" s="1">
        <f t="shared" si="168"/>
        <v>1</v>
      </c>
      <c r="P117" s="1">
        <f t="shared" si="169"/>
        <v>1</v>
      </c>
      <c r="Q117" s="1">
        <f t="shared" si="170"/>
        <v>1</v>
      </c>
      <c r="R117" s="1">
        <f t="shared" si="171"/>
        <v>1</v>
      </c>
      <c r="S117" s="1">
        <f t="shared" si="172"/>
        <v>1</v>
      </c>
      <c r="T117" s="1">
        <f t="shared" si="173"/>
        <v>1</v>
      </c>
      <c r="U117" s="1">
        <f t="shared" si="174"/>
        <v>1</v>
      </c>
      <c r="V117" s="1">
        <f t="shared" si="175"/>
        <v>1</v>
      </c>
      <c r="W117" s="1">
        <f t="shared" si="176"/>
        <v>1</v>
      </c>
      <c r="X117" s="440"/>
      <c r="Y117" s="528" t="str">
        <f>Y$6</f>
        <v>事務所</v>
      </c>
      <c r="Z117" s="528" t="str">
        <f t="shared" ref="Z117:AK117" si="208">Z$6</f>
        <v>学校</v>
      </c>
      <c r="AA117" s="528" t="str">
        <f t="shared" si="208"/>
        <v>物販店</v>
      </c>
      <c r="AB117" s="528" t="str">
        <f t="shared" si="208"/>
        <v>飲食店</v>
      </c>
      <c r="AC117" s="528" t="str">
        <f t="shared" si="208"/>
        <v>病院</v>
      </c>
      <c r="AD117" s="528" t="str">
        <f t="shared" si="208"/>
        <v>ホテル</v>
      </c>
      <c r="AE117" s="528" t="str">
        <f t="shared" si="208"/>
        <v>集合住宅</v>
      </c>
      <c r="AF117" s="528" t="str">
        <f t="shared" si="208"/>
        <v>集会所</v>
      </c>
      <c r="AG117" s="528" t="str">
        <f t="shared" si="208"/>
        <v>工場</v>
      </c>
      <c r="AH117" s="528" t="str">
        <f t="shared" si="208"/>
        <v>小中高</v>
      </c>
      <c r="AI117" s="528" t="str">
        <f t="shared" si="208"/>
        <v>病院o</v>
      </c>
      <c r="AJ117" s="528" t="str">
        <f t="shared" si="208"/>
        <v>ホテルo</v>
      </c>
      <c r="AK117" s="528" t="str">
        <f t="shared" si="208"/>
        <v>集合住宅o</v>
      </c>
      <c r="AL117"/>
      <c r="AM117"/>
      <c r="AN117" s="283" t="str">
        <f t="shared" si="140"/>
        <v>LR1</v>
      </c>
      <c r="AO117" s="283" t="str">
        <f t="shared" si="141"/>
        <v>LR</v>
      </c>
      <c r="AP117" s="284" t="str">
        <f t="shared" si="189"/>
        <v>エネルギー</v>
      </c>
      <c r="AQ117" s="285">
        <f t="shared" si="190"/>
        <v>0.4</v>
      </c>
      <c r="AR117" s="285">
        <f t="shared" si="191"/>
        <v>0.4</v>
      </c>
      <c r="AS117" s="285">
        <f t="shared" si="192"/>
        <v>0.4</v>
      </c>
      <c r="AT117" s="285">
        <f t="shared" si="193"/>
        <v>0.4</v>
      </c>
      <c r="AU117" s="285">
        <f t="shared" si="194"/>
        <v>0.4</v>
      </c>
      <c r="AV117" s="285">
        <f t="shared" si="195"/>
        <v>0.4</v>
      </c>
      <c r="AW117" s="285">
        <f t="shared" si="196"/>
        <v>0.4</v>
      </c>
      <c r="AX117" s="285">
        <f t="shared" si="197"/>
        <v>0.4</v>
      </c>
      <c r="AY117" s="285">
        <f t="shared" si="198"/>
        <v>0.4</v>
      </c>
      <c r="AZ117" s="285">
        <f t="shared" si="199"/>
        <v>0.4</v>
      </c>
      <c r="BA117" s="286">
        <f t="shared" si="200"/>
        <v>0</v>
      </c>
      <c r="BB117" s="285">
        <f t="shared" si="201"/>
        <v>0</v>
      </c>
      <c r="BC117" s="285">
        <f t="shared" si="202"/>
        <v>0</v>
      </c>
      <c r="BD117"/>
      <c r="BE117" s="283" t="s">
        <v>322</v>
      </c>
      <c r="BF117" s="287" t="s">
        <v>323</v>
      </c>
      <c r="BG117" s="284" t="s">
        <v>324</v>
      </c>
      <c r="BH117" s="288">
        <v>0.4</v>
      </c>
      <c r="BI117" s="288">
        <v>0.4</v>
      </c>
      <c r="BJ117" s="288">
        <v>0.4</v>
      </c>
      <c r="BK117" s="288">
        <v>0.4</v>
      </c>
      <c r="BL117" s="288">
        <v>0.4</v>
      </c>
      <c r="BM117" s="288">
        <v>0.4</v>
      </c>
      <c r="BN117" s="288">
        <v>0.4</v>
      </c>
      <c r="BO117" s="288">
        <v>0.4</v>
      </c>
      <c r="BP117" s="288">
        <v>0.4</v>
      </c>
      <c r="BQ117" s="288">
        <v>0.4</v>
      </c>
      <c r="BR117" s="289"/>
      <c r="BS117" s="288"/>
      <c r="BT117" s="288"/>
      <c r="BU117"/>
      <c r="BV117" s="283" t="s">
        <v>322</v>
      </c>
      <c r="BW117" s="287" t="s">
        <v>323</v>
      </c>
      <c r="BX117" s="284" t="s">
        <v>324</v>
      </c>
      <c r="BY117" s="288">
        <v>0.4</v>
      </c>
      <c r="BZ117" s="288">
        <v>0.4</v>
      </c>
      <c r="CA117" s="288">
        <v>0.4</v>
      </c>
      <c r="CB117" s="288">
        <v>0.4</v>
      </c>
      <c r="CC117" s="288">
        <v>0.4</v>
      </c>
      <c r="CD117" s="288">
        <v>0.4</v>
      </c>
      <c r="CE117" s="288">
        <v>0.4</v>
      </c>
      <c r="CF117" s="288">
        <v>0.4</v>
      </c>
      <c r="CG117" s="288">
        <v>0.4</v>
      </c>
      <c r="CH117" s="288">
        <v>0.4</v>
      </c>
      <c r="CI117" s="289"/>
      <c r="CJ117" s="288"/>
      <c r="CK117" s="288"/>
      <c r="CL117"/>
      <c r="CM117" s="283" t="s">
        <v>322</v>
      </c>
      <c r="CN117" s="287" t="s">
        <v>323</v>
      </c>
      <c r="CO117" s="284" t="s">
        <v>324</v>
      </c>
      <c r="CP117" s="288">
        <v>0.4</v>
      </c>
      <c r="CQ117" s="288">
        <v>0.4</v>
      </c>
      <c r="CR117" s="288">
        <v>0.4</v>
      </c>
      <c r="CS117" s="288">
        <v>0.4</v>
      </c>
      <c r="CT117" s="288">
        <v>0.4</v>
      </c>
      <c r="CU117" s="288">
        <v>0.4</v>
      </c>
      <c r="CV117" s="288">
        <v>0.4</v>
      </c>
      <c r="CW117" s="288">
        <v>0.4</v>
      </c>
      <c r="CX117" s="288">
        <v>0.4</v>
      </c>
      <c r="CY117" s="288">
        <v>0.4</v>
      </c>
      <c r="CZ117" s="289"/>
      <c r="DA117" s="288"/>
      <c r="DB117" s="288"/>
      <c r="DC117" s="420"/>
      <c r="DD117"/>
    </row>
    <row r="118" spans="1:108" s="239" customFormat="1" ht="14.25" thickBot="1" x14ac:dyDescent="0.2">
      <c r="A118"/>
      <c r="B118" s="130">
        <v>1</v>
      </c>
      <c r="C118" s="132" t="s">
        <v>506</v>
      </c>
      <c r="D118" s="132"/>
      <c r="E118" s="132"/>
      <c r="F118" s="213"/>
      <c r="G118"/>
      <c r="H118" s="531"/>
      <c r="I118" s="531"/>
      <c r="J118" s="440"/>
      <c r="K118" s="1">
        <f t="shared" si="156"/>
        <v>0</v>
      </c>
      <c r="L118" s="1">
        <f t="shared" si="165"/>
        <v>0</v>
      </c>
      <c r="M118" s="1">
        <f t="shared" si="166"/>
        <v>0</v>
      </c>
      <c r="N118" s="1">
        <f t="shared" si="167"/>
        <v>0</v>
      </c>
      <c r="O118" s="1">
        <f t="shared" si="168"/>
        <v>0</v>
      </c>
      <c r="P118" s="1">
        <f t="shared" si="169"/>
        <v>0</v>
      </c>
      <c r="Q118" s="1">
        <f t="shared" si="170"/>
        <v>0</v>
      </c>
      <c r="R118" s="1">
        <f t="shared" si="171"/>
        <v>0</v>
      </c>
      <c r="S118" s="1">
        <f t="shared" si="172"/>
        <v>0</v>
      </c>
      <c r="T118" s="1">
        <f t="shared" si="173"/>
        <v>0</v>
      </c>
      <c r="U118" s="1">
        <f t="shared" si="174"/>
        <v>0</v>
      </c>
      <c r="V118" s="1">
        <f t="shared" si="175"/>
        <v>0</v>
      </c>
      <c r="W118" s="1">
        <f t="shared" si="176"/>
        <v>0</v>
      </c>
      <c r="X118" s="440"/>
      <c r="Y118" s="517" t="s">
        <v>678</v>
      </c>
      <c r="Z118" s="517" t="s">
        <v>678</v>
      </c>
      <c r="AA118" s="517" t="s">
        <v>678</v>
      </c>
      <c r="AB118" s="517" t="s">
        <v>678</v>
      </c>
      <c r="AC118" s="517" t="s">
        <v>678</v>
      </c>
      <c r="AD118" s="517" t="s">
        <v>678</v>
      </c>
      <c r="AE118" s="517" t="s">
        <v>678</v>
      </c>
      <c r="AF118" s="517" t="s">
        <v>678</v>
      </c>
      <c r="AG118" s="517" t="s">
        <v>678</v>
      </c>
      <c r="AH118" s="517" t="s">
        <v>678</v>
      </c>
      <c r="AI118" s="517" t="s">
        <v>678</v>
      </c>
      <c r="AJ118" s="517" t="s">
        <v>678</v>
      </c>
      <c r="AK118" s="517" t="s">
        <v>678</v>
      </c>
      <c r="AL118"/>
      <c r="AM118"/>
      <c r="AN118" s="361">
        <f t="shared" si="140"/>
        <v>1</v>
      </c>
      <c r="AO118" s="290" t="str">
        <f t="shared" si="141"/>
        <v>LR1</v>
      </c>
      <c r="AP118" s="291" t="str">
        <f t="shared" si="189"/>
        <v>建物外皮の熱負荷抑制</v>
      </c>
      <c r="AQ118" s="341">
        <f t="shared" si="190"/>
        <v>0.2</v>
      </c>
      <c r="AR118" s="341">
        <f t="shared" si="191"/>
        <v>0.2</v>
      </c>
      <c r="AS118" s="341">
        <f t="shared" si="192"/>
        <v>0.2</v>
      </c>
      <c r="AT118" s="341">
        <f t="shared" si="193"/>
        <v>0.2</v>
      </c>
      <c r="AU118" s="341">
        <f t="shared" si="194"/>
        <v>0.2</v>
      </c>
      <c r="AV118" s="341">
        <f t="shared" si="195"/>
        <v>0.2</v>
      </c>
      <c r="AW118" s="341">
        <f t="shared" si="196"/>
        <v>0.2</v>
      </c>
      <c r="AX118" s="293">
        <f t="shared" si="197"/>
        <v>0.2</v>
      </c>
      <c r="AY118" s="341">
        <f t="shared" si="198"/>
        <v>0</v>
      </c>
      <c r="AZ118" s="341">
        <f t="shared" si="199"/>
        <v>0.2</v>
      </c>
      <c r="BA118" s="294">
        <f t="shared" si="200"/>
        <v>0</v>
      </c>
      <c r="BB118" s="292">
        <f t="shared" si="201"/>
        <v>0</v>
      </c>
      <c r="BC118" s="292">
        <f t="shared" si="202"/>
        <v>0</v>
      </c>
      <c r="BD118"/>
      <c r="BE118" s="361">
        <v>1</v>
      </c>
      <c r="BF118" s="295" t="s">
        <v>392</v>
      </c>
      <c r="BG118" s="291" t="s">
        <v>506</v>
      </c>
      <c r="BH118" s="343">
        <v>0.2</v>
      </c>
      <c r="BI118" s="343">
        <v>0.2</v>
      </c>
      <c r="BJ118" s="343">
        <v>0.2</v>
      </c>
      <c r="BK118" s="343">
        <v>0.2</v>
      </c>
      <c r="BL118" s="343">
        <v>0.2</v>
      </c>
      <c r="BM118" s="343">
        <v>0.2</v>
      </c>
      <c r="BN118" s="343">
        <v>0.2</v>
      </c>
      <c r="BO118" s="343">
        <v>0.2</v>
      </c>
      <c r="BP118" s="343"/>
      <c r="BQ118" s="343">
        <v>0.2</v>
      </c>
      <c r="BR118" s="297"/>
      <c r="BS118" s="296"/>
      <c r="BT118" s="296"/>
      <c r="BU118"/>
      <c r="BV118" s="361">
        <v>1</v>
      </c>
      <c r="BW118" s="295" t="s">
        <v>392</v>
      </c>
      <c r="BX118" s="291" t="s">
        <v>506</v>
      </c>
      <c r="BY118" s="343">
        <v>0.2</v>
      </c>
      <c r="BZ118" s="343">
        <v>0.2</v>
      </c>
      <c r="CA118" s="343">
        <v>0.2</v>
      </c>
      <c r="CB118" s="343">
        <v>0.2</v>
      </c>
      <c r="CC118" s="343">
        <v>0.2</v>
      </c>
      <c r="CD118" s="343">
        <v>0.2</v>
      </c>
      <c r="CE118" s="343">
        <v>0.2</v>
      </c>
      <c r="CF118" s="343">
        <v>0.2</v>
      </c>
      <c r="CG118" s="343"/>
      <c r="CH118" s="343">
        <v>0.2</v>
      </c>
      <c r="CI118" s="297"/>
      <c r="CJ118" s="296"/>
      <c r="CK118" s="296"/>
      <c r="CL118"/>
      <c r="CM118" s="361">
        <v>1</v>
      </c>
      <c r="CN118" s="295" t="s">
        <v>392</v>
      </c>
      <c r="CO118" s="291" t="s">
        <v>506</v>
      </c>
      <c r="CP118" s="343">
        <v>0.2</v>
      </c>
      <c r="CQ118" s="343">
        <v>0.2</v>
      </c>
      <c r="CR118" s="343">
        <v>0.2</v>
      </c>
      <c r="CS118" s="343">
        <v>0.2</v>
      </c>
      <c r="CT118" s="343">
        <v>0.2</v>
      </c>
      <c r="CU118" s="343">
        <v>0.2</v>
      </c>
      <c r="CV118" s="343">
        <v>0.2</v>
      </c>
      <c r="CW118" s="343">
        <v>0.2</v>
      </c>
      <c r="CX118" s="343"/>
      <c r="CY118" s="343">
        <v>0.2</v>
      </c>
      <c r="CZ118" s="297"/>
      <c r="DA118" s="296"/>
      <c r="DB118" s="296"/>
      <c r="DC118" s="421"/>
      <c r="DD118"/>
    </row>
    <row r="119" spans="1:108" s="239" customFormat="1" ht="14.25" thickBot="1" x14ac:dyDescent="0.2">
      <c r="A119"/>
      <c r="B119" s="214">
        <v>2</v>
      </c>
      <c r="C119" s="151" t="s">
        <v>268</v>
      </c>
      <c r="D119" s="151"/>
      <c r="E119" s="151"/>
      <c r="F119" s="215"/>
      <c r="G119"/>
      <c r="H119" s="530">
        <f t="shared" ref="H119" si="209">IF(SUMPRODUCT($Y$7:$AH$7,K119:T119)=0,0,SUMPRODUCT($Y$7:$AH$7,Y119:AH119)/SUMPRODUCT($Y$7:$AH$7,K119:T119))</f>
        <v>4</v>
      </c>
      <c r="I119" s="530">
        <f t="shared" ref="I119" si="210">IF(SUMPRODUCT($AI$7:$AK$7,U119:W119)=0,0,SUMPRODUCT($AI$7:$AK$7,AI119:AK119)/SUMPRODUCT($AI$7:$AK$7,U119:W119))</f>
        <v>0</v>
      </c>
      <c r="J119" s="440"/>
      <c r="K119" s="1">
        <f t="shared" si="156"/>
        <v>1</v>
      </c>
      <c r="L119" s="1">
        <f t="shared" si="165"/>
        <v>0</v>
      </c>
      <c r="M119" s="1">
        <f t="shared" si="166"/>
        <v>0</v>
      </c>
      <c r="N119" s="1">
        <f t="shared" si="167"/>
        <v>0</v>
      </c>
      <c r="O119" s="1">
        <f t="shared" si="168"/>
        <v>0</v>
      </c>
      <c r="P119" s="1">
        <f t="shared" si="169"/>
        <v>0</v>
      </c>
      <c r="Q119" s="1">
        <f t="shared" si="170"/>
        <v>0</v>
      </c>
      <c r="R119" s="1">
        <f t="shared" si="171"/>
        <v>0</v>
      </c>
      <c r="S119" s="1">
        <f t="shared" si="172"/>
        <v>0</v>
      </c>
      <c r="T119" s="1">
        <f t="shared" si="173"/>
        <v>0</v>
      </c>
      <c r="U119" s="1">
        <f t="shared" si="174"/>
        <v>0</v>
      </c>
      <c r="V119" s="1">
        <f t="shared" si="175"/>
        <v>0</v>
      </c>
      <c r="W119" s="1">
        <f t="shared" si="176"/>
        <v>0</v>
      </c>
      <c r="X119" s="440"/>
      <c r="Y119" s="506">
        <v>4</v>
      </c>
      <c r="Z119" s="506"/>
      <c r="AA119" s="506"/>
      <c r="AB119" s="506"/>
      <c r="AC119" s="506"/>
      <c r="AD119" s="506"/>
      <c r="AE119" s="506"/>
      <c r="AF119" s="506"/>
      <c r="AG119" s="506"/>
      <c r="AH119" s="506"/>
      <c r="AI119" s="506"/>
      <c r="AJ119" s="506"/>
      <c r="AK119" s="506"/>
      <c r="AL119"/>
      <c r="AM119"/>
      <c r="AN119" s="290">
        <f t="shared" si="140"/>
        <v>2</v>
      </c>
      <c r="AO119" s="290" t="str">
        <f t="shared" si="141"/>
        <v>LR1</v>
      </c>
      <c r="AP119" s="291" t="str">
        <f t="shared" si="189"/>
        <v>自然エネルギー利用</v>
      </c>
      <c r="AQ119" s="341">
        <f t="shared" si="190"/>
        <v>0.1</v>
      </c>
      <c r="AR119" s="341">
        <f t="shared" si="191"/>
        <v>0.1</v>
      </c>
      <c r="AS119" s="341">
        <f t="shared" si="192"/>
        <v>0.1</v>
      </c>
      <c r="AT119" s="341">
        <f t="shared" si="193"/>
        <v>0.1</v>
      </c>
      <c r="AU119" s="341">
        <f t="shared" si="194"/>
        <v>0.1</v>
      </c>
      <c r="AV119" s="341">
        <f t="shared" si="195"/>
        <v>0.1</v>
      </c>
      <c r="AW119" s="341">
        <f t="shared" si="196"/>
        <v>0.1</v>
      </c>
      <c r="AX119" s="293">
        <f t="shared" si="197"/>
        <v>0.1</v>
      </c>
      <c r="AY119" s="341">
        <f t="shared" si="198"/>
        <v>0.125</v>
      </c>
      <c r="AZ119" s="341">
        <f t="shared" si="199"/>
        <v>0.1</v>
      </c>
      <c r="BA119" s="294">
        <f t="shared" si="200"/>
        <v>0</v>
      </c>
      <c r="BB119" s="292">
        <f t="shared" si="201"/>
        <v>0</v>
      </c>
      <c r="BC119" s="292">
        <f t="shared" si="202"/>
        <v>0</v>
      </c>
      <c r="BD119"/>
      <c r="BE119" s="290">
        <v>2</v>
      </c>
      <c r="BF119" s="295" t="s">
        <v>392</v>
      </c>
      <c r="BG119" s="291" t="s">
        <v>268</v>
      </c>
      <c r="BH119" s="343">
        <v>0.1</v>
      </c>
      <c r="BI119" s="343">
        <v>0.1</v>
      </c>
      <c r="BJ119" s="343">
        <v>0.1</v>
      </c>
      <c r="BK119" s="343">
        <v>0.1</v>
      </c>
      <c r="BL119" s="343">
        <v>0.1</v>
      </c>
      <c r="BM119" s="343">
        <v>0.1</v>
      </c>
      <c r="BN119" s="343">
        <v>0.1</v>
      </c>
      <c r="BO119" s="343">
        <v>0.1</v>
      </c>
      <c r="BP119" s="392">
        <v>0.125</v>
      </c>
      <c r="BQ119" s="343">
        <v>0.1</v>
      </c>
      <c r="BR119" s="297"/>
      <c r="BS119" s="296"/>
      <c r="BT119" s="296"/>
      <c r="BU119"/>
      <c r="BV119" s="290">
        <v>2</v>
      </c>
      <c r="BW119" s="295" t="s">
        <v>392</v>
      </c>
      <c r="BX119" s="291" t="s">
        <v>268</v>
      </c>
      <c r="BY119" s="343">
        <v>0.1</v>
      </c>
      <c r="BZ119" s="343">
        <v>0.1</v>
      </c>
      <c r="CA119" s="343">
        <v>0.1</v>
      </c>
      <c r="CB119" s="343">
        <v>0.1</v>
      </c>
      <c r="CC119" s="343">
        <v>0.1</v>
      </c>
      <c r="CD119" s="343">
        <v>0.1</v>
      </c>
      <c r="CE119" s="343">
        <v>0.1</v>
      </c>
      <c r="CF119" s="343">
        <v>0.1</v>
      </c>
      <c r="CG119" s="392">
        <v>0.125</v>
      </c>
      <c r="CH119" s="343">
        <v>0.1</v>
      </c>
      <c r="CI119" s="297"/>
      <c r="CJ119" s="296"/>
      <c r="CK119" s="296"/>
      <c r="CL119"/>
      <c r="CM119" s="290">
        <v>2</v>
      </c>
      <c r="CN119" s="295" t="s">
        <v>392</v>
      </c>
      <c r="CO119" s="291" t="s">
        <v>268</v>
      </c>
      <c r="CP119" s="343">
        <v>0.1</v>
      </c>
      <c r="CQ119" s="343">
        <v>0.1</v>
      </c>
      <c r="CR119" s="343">
        <v>0.1</v>
      </c>
      <c r="CS119" s="343">
        <v>0.1</v>
      </c>
      <c r="CT119" s="343">
        <v>0.1</v>
      </c>
      <c r="CU119" s="343">
        <v>0.1</v>
      </c>
      <c r="CV119" s="343">
        <v>0.1</v>
      </c>
      <c r="CW119" s="343">
        <v>0.1</v>
      </c>
      <c r="CX119" s="392">
        <v>0.125</v>
      </c>
      <c r="CY119" s="343">
        <v>0.1</v>
      </c>
      <c r="CZ119" s="297"/>
      <c r="DA119" s="296"/>
      <c r="DB119" s="296"/>
      <c r="DC119" s="421"/>
      <c r="DD119"/>
    </row>
    <row r="120" spans="1:108" s="239" customFormat="1" hidden="1" x14ac:dyDescent="0.15">
      <c r="A120"/>
      <c r="B120" s="216"/>
      <c r="C120" s="150"/>
      <c r="D120" s="151"/>
      <c r="E120" s="151"/>
      <c r="F120" s="215"/>
      <c r="G120"/>
      <c r="H120" s="473">
        <f t="shared" si="181"/>
        <v>0</v>
      </c>
      <c r="I120" s="473">
        <f t="shared" si="182"/>
        <v>0</v>
      </c>
      <c r="J120" s="440"/>
      <c r="K120" s="1">
        <f t="shared" si="156"/>
        <v>0</v>
      </c>
      <c r="L120" s="1">
        <f t="shared" si="165"/>
        <v>0</v>
      </c>
      <c r="M120" s="1">
        <f t="shared" si="166"/>
        <v>0</v>
      </c>
      <c r="N120" s="1">
        <f t="shared" si="167"/>
        <v>0</v>
      </c>
      <c r="O120" s="1">
        <f t="shared" si="168"/>
        <v>0</v>
      </c>
      <c r="P120" s="1">
        <f t="shared" si="169"/>
        <v>0</v>
      </c>
      <c r="Q120" s="1">
        <f t="shared" si="170"/>
        <v>0</v>
      </c>
      <c r="R120" s="1">
        <f t="shared" si="171"/>
        <v>0</v>
      </c>
      <c r="S120" s="1">
        <f t="shared" si="172"/>
        <v>0</v>
      </c>
      <c r="T120" s="1">
        <f t="shared" si="173"/>
        <v>0</v>
      </c>
      <c r="U120" s="1">
        <f t="shared" si="174"/>
        <v>0</v>
      </c>
      <c r="V120" s="1">
        <f t="shared" si="175"/>
        <v>0</v>
      </c>
      <c r="W120" s="1">
        <f t="shared" si="176"/>
        <v>0</v>
      </c>
      <c r="X120" s="440"/>
      <c r="Y120" s="509"/>
      <c r="Z120" s="509"/>
      <c r="AA120" s="509"/>
      <c r="AB120" s="509"/>
      <c r="AC120" s="509"/>
      <c r="AD120" s="509"/>
      <c r="AE120" s="509"/>
      <c r="AF120" s="509"/>
      <c r="AG120" s="509"/>
      <c r="AH120" s="509"/>
      <c r="AI120" s="509"/>
      <c r="AJ120" s="509"/>
      <c r="AK120" s="509"/>
      <c r="AL120"/>
      <c r="AM120"/>
      <c r="AN120" s="290">
        <f t="shared" si="140"/>
        <v>0</v>
      </c>
      <c r="AO120" s="290" t="str">
        <f t="shared" si="141"/>
        <v>LR</v>
      </c>
      <c r="AP120" s="291" t="str">
        <f t="shared" ref="AP120:AP155" si="211">IF($AN$3=1,BX120,IF($AN$3=2,CO120,BG120))</f>
        <v>実施・竣工</v>
      </c>
      <c r="AQ120" s="301">
        <f t="shared" si="190"/>
        <v>0</v>
      </c>
      <c r="AR120" s="301">
        <f t="shared" si="191"/>
        <v>0</v>
      </c>
      <c r="AS120" s="301">
        <f t="shared" si="192"/>
        <v>0</v>
      </c>
      <c r="AT120" s="301">
        <f t="shared" si="193"/>
        <v>0</v>
      </c>
      <c r="AU120" s="301">
        <f t="shared" si="194"/>
        <v>0</v>
      </c>
      <c r="AV120" s="301">
        <f t="shared" si="195"/>
        <v>0</v>
      </c>
      <c r="AW120" s="301">
        <f t="shared" si="196"/>
        <v>0</v>
      </c>
      <c r="AX120" s="310">
        <f t="shared" si="197"/>
        <v>0</v>
      </c>
      <c r="AY120" s="301">
        <f t="shared" si="198"/>
        <v>0</v>
      </c>
      <c r="AZ120" s="301">
        <f t="shared" si="199"/>
        <v>0</v>
      </c>
      <c r="BA120" s="294">
        <f t="shared" ref="BA120:BA155" si="212">IF($AN$3=1,CI120,IF($AN$3=2,CZ120,BR120))</f>
        <v>0</v>
      </c>
      <c r="BB120" s="292">
        <f t="shared" ref="BB120:BB155" si="213">IF($AN$3=1,CJ120,IF($AN$3=2,DA120,BS120))</f>
        <v>0</v>
      </c>
      <c r="BC120" s="292">
        <f t="shared" ref="BC120:BC155" si="214">IF($AN$3=1,CK120,IF($AN$3=2,DB120,BT120))</f>
        <v>0</v>
      </c>
      <c r="BD120"/>
      <c r="BE120" s="290"/>
      <c r="BF120" s="295" t="s">
        <v>42</v>
      </c>
      <c r="BG120" s="291" t="s">
        <v>269</v>
      </c>
      <c r="BH120" s="343"/>
      <c r="BI120" s="343"/>
      <c r="BJ120" s="343"/>
      <c r="BK120" s="343"/>
      <c r="BL120" s="343"/>
      <c r="BM120" s="343"/>
      <c r="BN120" s="343"/>
      <c r="BO120" s="343"/>
      <c r="BP120" s="343"/>
      <c r="BQ120" s="343"/>
      <c r="BR120" s="297"/>
      <c r="BS120" s="296"/>
      <c r="BT120" s="296"/>
      <c r="BU120"/>
      <c r="BV120" s="290"/>
      <c r="BW120" s="295" t="s">
        <v>42</v>
      </c>
      <c r="BX120" s="291" t="s">
        <v>230</v>
      </c>
      <c r="BY120" s="343"/>
      <c r="BZ120" s="343"/>
      <c r="CA120" s="343"/>
      <c r="CB120" s="343"/>
      <c r="CC120" s="343"/>
      <c r="CD120" s="343"/>
      <c r="CE120" s="343"/>
      <c r="CF120" s="343"/>
      <c r="CG120" s="343"/>
      <c r="CH120" s="343"/>
      <c r="CI120" s="297"/>
      <c r="CJ120" s="296"/>
      <c r="CK120" s="296"/>
      <c r="CL120"/>
      <c r="CM120" s="290"/>
      <c r="CN120" s="295" t="s">
        <v>42</v>
      </c>
      <c r="CO120" s="291"/>
      <c r="CP120" s="343"/>
      <c r="CQ120" s="343"/>
      <c r="CR120" s="343"/>
      <c r="CS120" s="343"/>
      <c r="CT120" s="343"/>
      <c r="CU120" s="343"/>
      <c r="CV120" s="343"/>
      <c r="CW120" s="343"/>
      <c r="CX120" s="343"/>
      <c r="CY120" s="343"/>
      <c r="CZ120" s="297"/>
      <c r="DA120" s="296"/>
      <c r="DB120" s="296"/>
      <c r="DC120" s="421"/>
      <c r="DD120"/>
    </row>
    <row r="121" spans="1:108" s="239" customFormat="1" ht="14.25" hidden="1" thickBot="1" x14ac:dyDescent="0.2">
      <c r="A121"/>
      <c r="B121" s="216"/>
      <c r="C121" s="150"/>
      <c r="D121" s="190" t="s">
        <v>673</v>
      </c>
      <c r="E121" s="151"/>
      <c r="F121" s="215"/>
      <c r="G121"/>
      <c r="H121" s="469">
        <f t="shared" si="181"/>
        <v>0</v>
      </c>
      <c r="I121" s="469">
        <f t="shared" si="182"/>
        <v>0</v>
      </c>
      <c r="J121" s="440"/>
      <c r="K121" s="1">
        <f t="shared" si="156"/>
        <v>0</v>
      </c>
      <c r="L121" s="1">
        <f t="shared" si="165"/>
        <v>0</v>
      </c>
      <c r="M121" s="1">
        <f t="shared" si="166"/>
        <v>0</v>
      </c>
      <c r="N121" s="1">
        <f t="shared" si="167"/>
        <v>0</v>
      </c>
      <c r="O121" s="1">
        <f t="shared" si="168"/>
        <v>0</v>
      </c>
      <c r="P121" s="1">
        <f t="shared" si="169"/>
        <v>0</v>
      </c>
      <c r="Q121" s="1">
        <f t="shared" si="170"/>
        <v>0</v>
      </c>
      <c r="R121" s="1">
        <f t="shared" si="171"/>
        <v>0</v>
      </c>
      <c r="S121" s="1">
        <f t="shared" si="172"/>
        <v>0</v>
      </c>
      <c r="T121" s="1">
        <f t="shared" si="173"/>
        <v>0</v>
      </c>
      <c r="U121" s="1">
        <f t="shared" si="174"/>
        <v>0</v>
      </c>
      <c r="V121" s="1">
        <f t="shared" si="175"/>
        <v>0</v>
      </c>
      <c r="W121" s="1">
        <f t="shared" si="176"/>
        <v>0</v>
      </c>
      <c r="X121" s="440"/>
      <c r="Y121" s="506"/>
      <c r="Z121" s="506"/>
      <c r="AA121" s="506"/>
      <c r="AB121" s="506"/>
      <c r="AC121" s="506"/>
      <c r="AD121" s="506"/>
      <c r="AE121" s="506"/>
      <c r="AF121" s="506"/>
      <c r="AG121" s="506"/>
      <c r="AH121" s="506"/>
      <c r="AI121" s="506"/>
      <c r="AJ121" s="506"/>
      <c r="AK121" s="506"/>
      <c r="AL121"/>
      <c r="AM121"/>
      <c r="AN121" s="290">
        <f t="shared" si="140"/>
        <v>0</v>
      </c>
      <c r="AO121" s="290" t="str">
        <f t="shared" si="141"/>
        <v>LR</v>
      </c>
      <c r="AP121" s="291" t="str">
        <f t="shared" si="211"/>
        <v>基本</v>
      </c>
      <c r="AQ121" s="301">
        <f t="shared" si="190"/>
        <v>1</v>
      </c>
      <c r="AR121" s="301">
        <f t="shared" si="191"/>
        <v>1</v>
      </c>
      <c r="AS121" s="301">
        <f t="shared" si="192"/>
        <v>1</v>
      </c>
      <c r="AT121" s="301">
        <f t="shared" si="193"/>
        <v>1</v>
      </c>
      <c r="AU121" s="301">
        <f t="shared" si="194"/>
        <v>1</v>
      </c>
      <c r="AV121" s="301">
        <f t="shared" si="195"/>
        <v>1</v>
      </c>
      <c r="AW121" s="301">
        <f t="shared" si="196"/>
        <v>1</v>
      </c>
      <c r="AX121" s="310">
        <f t="shared" si="197"/>
        <v>1</v>
      </c>
      <c r="AY121" s="301">
        <f t="shared" si="198"/>
        <v>1</v>
      </c>
      <c r="AZ121" s="301">
        <f t="shared" si="199"/>
        <v>1</v>
      </c>
      <c r="BA121" s="294">
        <f t="shared" si="212"/>
        <v>0</v>
      </c>
      <c r="BB121" s="292">
        <f t="shared" si="213"/>
        <v>0</v>
      </c>
      <c r="BC121" s="292">
        <f t="shared" si="214"/>
        <v>0</v>
      </c>
      <c r="BD121"/>
      <c r="BE121" s="290"/>
      <c r="BF121" s="295" t="s">
        <v>42</v>
      </c>
      <c r="BG121" s="291" t="s">
        <v>270</v>
      </c>
      <c r="BH121" s="343">
        <v>1</v>
      </c>
      <c r="BI121" s="343">
        <v>1</v>
      </c>
      <c r="BJ121" s="343">
        <v>1</v>
      </c>
      <c r="BK121" s="343">
        <v>1</v>
      </c>
      <c r="BL121" s="343">
        <v>1</v>
      </c>
      <c r="BM121" s="343">
        <v>1</v>
      </c>
      <c r="BN121" s="343">
        <v>1</v>
      </c>
      <c r="BO121" s="343">
        <v>1</v>
      </c>
      <c r="BP121" s="343">
        <v>1</v>
      </c>
      <c r="BQ121" s="343">
        <v>1</v>
      </c>
      <c r="BR121" s="297"/>
      <c r="BS121" s="296"/>
      <c r="BT121" s="296"/>
      <c r="BU121"/>
      <c r="BV121" s="290"/>
      <c r="BW121" s="295" t="s">
        <v>42</v>
      </c>
      <c r="BX121" s="291" t="s">
        <v>229</v>
      </c>
      <c r="BY121" s="343">
        <v>1</v>
      </c>
      <c r="BZ121" s="343">
        <v>1</v>
      </c>
      <c r="CA121" s="343">
        <v>1</v>
      </c>
      <c r="CB121" s="343">
        <v>1</v>
      </c>
      <c r="CC121" s="343">
        <v>1</v>
      </c>
      <c r="CD121" s="343">
        <v>1</v>
      </c>
      <c r="CE121" s="343">
        <v>1</v>
      </c>
      <c r="CF121" s="343">
        <v>1</v>
      </c>
      <c r="CG121" s="343">
        <v>1</v>
      </c>
      <c r="CH121" s="343">
        <v>1</v>
      </c>
      <c r="CI121" s="297"/>
      <c r="CJ121" s="296"/>
      <c r="CK121" s="296"/>
      <c r="CL121"/>
      <c r="CM121" s="290"/>
      <c r="CN121" s="295" t="s">
        <v>42</v>
      </c>
      <c r="CO121" s="291" t="s">
        <v>229</v>
      </c>
      <c r="CP121" s="343">
        <v>1</v>
      </c>
      <c r="CQ121" s="343">
        <v>1</v>
      </c>
      <c r="CR121" s="343">
        <v>1</v>
      </c>
      <c r="CS121" s="343">
        <v>1</v>
      </c>
      <c r="CT121" s="343">
        <v>1</v>
      </c>
      <c r="CU121" s="343">
        <v>1</v>
      </c>
      <c r="CV121" s="343">
        <v>1</v>
      </c>
      <c r="CW121" s="343">
        <v>1</v>
      </c>
      <c r="CX121" s="343">
        <v>1</v>
      </c>
      <c r="CY121" s="343">
        <v>1</v>
      </c>
      <c r="CZ121" s="297"/>
      <c r="DA121" s="296"/>
      <c r="DB121" s="296"/>
      <c r="DC121" s="421"/>
      <c r="DD121"/>
    </row>
    <row r="122" spans="1:108" hidden="1" x14ac:dyDescent="0.15">
      <c r="B122" s="216"/>
      <c r="C122" s="217"/>
      <c r="D122" s="190"/>
      <c r="E122" s="151"/>
      <c r="F122" s="215"/>
      <c r="H122" s="490">
        <f t="shared" si="181"/>
        <v>0</v>
      </c>
      <c r="I122" s="490">
        <f t="shared" si="182"/>
        <v>0</v>
      </c>
      <c r="K122" s="1">
        <f t="shared" si="156"/>
        <v>0</v>
      </c>
      <c r="L122" s="1">
        <f t="shared" si="165"/>
        <v>0</v>
      </c>
      <c r="M122" s="1">
        <f t="shared" si="166"/>
        <v>0</v>
      </c>
      <c r="N122" s="1">
        <f t="shared" si="167"/>
        <v>0</v>
      </c>
      <c r="O122" s="1">
        <f t="shared" si="168"/>
        <v>0</v>
      </c>
      <c r="P122" s="1">
        <f t="shared" si="169"/>
        <v>0</v>
      </c>
      <c r="Q122" s="1">
        <f t="shared" si="170"/>
        <v>0</v>
      </c>
      <c r="R122" s="1">
        <f t="shared" si="171"/>
        <v>0</v>
      </c>
      <c r="S122" s="1">
        <f t="shared" si="172"/>
        <v>0</v>
      </c>
      <c r="T122" s="1">
        <f t="shared" si="173"/>
        <v>0</v>
      </c>
      <c r="U122" s="1">
        <f t="shared" si="174"/>
        <v>0</v>
      </c>
      <c r="V122" s="1">
        <f t="shared" si="175"/>
        <v>0</v>
      </c>
      <c r="W122" s="1">
        <f t="shared" si="176"/>
        <v>0</v>
      </c>
      <c r="Y122" s="519"/>
      <c r="Z122" s="519"/>
      <c r="AA122" s="519"/>
      <c r="AB122" s="519"/>
      <c r="AC122" s="519"/>
      <c r="AD122" s="519"/>
      <c r="AE122" s="519"/>
      <c r="AF122" s="519"/>
      <c r="AG122" s="519"/>
      <c r="AH122" s="519"/>
      <c r="AI122" s="519"/>
      <c r="AJ122" s="519"/>
      <c r="AK122" s="519"/>
      <c r="AN122" s="299" t="str">
        <f t="shared" si="140"/>
        <v>2.1</v>
      </c>
      <c r="AO122" s="299" t="str">
        <f t="shared" si="141"/>
        <v>LR1 2</v>
      </c>
      <c r="AP122" s="300" t="str">
        <f t="shared" si="211"/>
        <v>自然エネルギーの直接利用</v>
      </c>
      <c r="AQ122" s="301">
        <f t="shared" ref="AQ122:AZ123" si="215">IF($AN$3=1,BY122,IF($AN$3=2,CP122,BH122))</f>
        <v>0</v>
      </c>
      <c r="AR122" s="301">
        <f t="shared" si="215"/>
        <v>0</v>
      </c>
      <c r="AS122" s="301">
        <f t="shared" si="215"/>
        <v>0</v>
      </c>
      <c r="AT122" s="301">
        <f t="shared" si="215"/>
        <v>0</v>
      </c>
      <c r="AU122" s="301">
        <f t="shared" si="215"/>
        <v>0</v>
      </c>
      <c r="AV122" s="301">
        <f t="shared" si="215"/>
        <v>0</v>
      </c>
      <c r="AW122" s="301">
        <f t="shared" si="215"/>
        <v>0</v>
      </c>
      <c r="AX122" s="310">
        <f t="shared" si="215"/>
        <v>0</v>
      </c>
      <c r="AY122" s="301">
        <f t="shared" si="215"/>
        <v>0</v>
      </c>
      <c r="AZ122" s="301">
        <f t="shared" si="215"/>
        <v>0</v>
      </c>
      <c r="BA122" s="353">
        <f t="shared" si="212"/>
        <v>0</v>
      </c>
      <c r="BB122" s="352">
        <f t="shared" si="213"/>
        <v>0</v>
      </c>
      <c r="BC122" s="352">
        <f t="shared" si="214"/>
        <v>0</v>
      </c>
      <c r="BE122" s="299" t="s">
        <v>325</v>
      </c>
      <c r="BF122" s="303" t="s">
        <v>43</v>
      </c>
      <c r="BG122" s="300" t="s">
        <v>271</v>
      </c>
      <c r="BH122" s="306"/>
      <c r="BI122" s="306"/>
      <c r="BJ122" s="306"/>
      <c r="BK122" s="306"/>
      <c r="BL122" s="306"/>
      <c r="BM122" s="306"/>
      <c r="BN122" s="306"/>
      <c r="BO122" s="306"/>
      <c r="BP122" s="306"/>
      <c r="BQ122" s="306"/>
      <c r="BR122" s="355"/>
      <c r="BS122" s="354"/>
      <c r="BT122" s="354"/>
      <c r="BV122" s="299" t="s">
        <v>325</v>
      </c>
      <c r="BW122" s="303" t="s">
        <v>43</v>
      </c>
      <c r="BX122" s="300" t="s">
        <v>271</v>
      </c>
      <c r="BY122" s="306"/>
      <c r="BZ122" s="306"/>
      <c r="CA122" s="306"/>
      <c r="CB122" s="306"/>
      <c r="CC122" s="306"/>
      <c r="CD122" s="306"/>
      <c r="CE122" s="306"/>
      <c r="CF122" s="306"/>
      <c r="CG122" s="306"/>
      <c r="CH122" s="306"/>
      <c r="CI122" s="355"/>
      <c r="CJ122" s="354"/>
      <c r="CK122" s="354"/>
      <c r="CM122" s="299" t="s">
        <v>325</v>
      </c>
      <c r="CN122" s="303" t="s">
        <v>43</v>
      </c>
      <c r="CO122" s="300" t="s">
        <v>271</v>
      </c>
      <c r="CP122" s="306"/>
      <c r="CQ122" s="306"/>
      <c r="CR122" s="306"/>
      <c r="CS122" s="306"/>
      <c r="CT122" s="306"/>
      <c r="CU122" s="306"/>
      <c r="CV122" s="306"/>
      <c r="CW122" s="306"/>
      <c r="CX122" s="306"/>
      <c r="CY122" s="306"/>
      <c r="CZ122" s="355"/>
      <c r="DA122" s="354"/>
      <c r="DB122" s="354"/>
      <c r="DC122" s="425"/>
    </row>
    <row r="123" spans="1:108" ht="14.25" hidden="1" thickBot="1" x14ac:dyDescent="0.2">
      <c r="B123" s="218"/>
      <c r="C123" s="217"/>
      <c r="D123" s="190"/>
      <c r="E123" s="151"/>
      <c r="F123" s="215"/>
      <c r="H123" s="475">
        <f t="shared" si="181"/>
        <v>0</v>
      </c>
      <c r="I123" s="475">
        <f t="shared" si="182"/>
        <v>0</v>
      </c>
      <c r="K123" s="1">
        <f t="shared" si="156"/>
        <v>0</v>
      </c>
      <c r="L123" s="1">
        <f t="shared" si="165"/>
        <v>0</v>
      </c>
      <c r="M123" s="1">
        <f t="shared" si="166"/>
        <v>0</v>
      </c>
      <c r="N123" s="1">
        <f t="shared" si="167"/>
        <v>0</v>
      </c>
      <c r="O123" s="1">
        <f t="shared" si="168"/>
        <v>0</v>
      </c>
      <c r="P123" s="1">
        <f t="shared" si="169"/>
        <v>0</v>
      </c>
      <c r="Q123" s="1">
        <f t="shared" si="170"/>
        <v>0</v>
      </c>
      <c r="R123" s="1">
        <f t="shared" si="171"/>
        <v>0</v>
      </c>
      <c r="S123" s="1">
        <f t="shared" si="172"/>
        <v>0</v>
      </c>
      <c r="T123" s="1">
        <f t="shared" si="173"/>
        <v>0</v>
      </c>
      <c r="U123" s="1">
        <f t="shared" si="174"/>
        <v>0</v>
      </c>
      <c r="V123" s="1">
        <f t="shared" si="175"/>
        <v>0</v>
      </c>
      <c r="W123" s="1">
        <f t="shared" si="176"/>
        <v>0</v>
      </c>
      <c r="Y123" s="511"/>
      <c r="Z123" s="511"/>
      <c r="AA123" s="511"/>
      <c r="AB123" s="511"/>
      <c r="AC123" s="511"/>
      <c r="AD123" s="511"/>
      <c r="AE123" s="511"/>
      <c r="AF123" s="511"/>
      <c r="AG123" s="511"/>
      <c r="AH123" s="511"/>
      <c r="AI123" s="511"/>
      <c r="AJ123" s="511"/>
      <c r="AK123" s="511"/>
      <c r="AN123" s="299" t="str">
        <f t="shared" si="140"/>
        <v>2.2</v>
      </c>
      <c r="AO123" s="299" t="str">
        <f t="shared" si="141"/>
        <v>LR1 2</v>
      </c>
      <c r="AP123" s="300" t="str">
        <f t="shared" si="211"/>
        <v>自然エネルギーの変換利用</v>
      </c>
      <c r="AQ123" s="301">
        <f t="shared" si="215"/>
        <v>0</v>
      </c>
      <c r="AR123" s="301">
        <f t="shared" si="215"/>
        <v>0</v>
      </c>
      <c r="AS123" s="301">
        <f t="shared" si="215"/>
        <v>0</v>
      </c>
      <c r="AT123" s="301">
        <f t="shared" si="215"/>
        <v>0</v>
      </c>
      <c r="AU123" s="301">
        <f t="shared" si="215"/>
        <v>0</v>
      </c>
      <c r="AV123" s="301">
        <f t="shared" si="215"/>
        <v>0</v>
      </c>
      <c r="AW123" s="301">
        <f t="shared" si="215"/>
        <v>0</v>
      </c>
      <c r="AX123" s="310">
        <f t="shared" si="215"/>
        <v>0</v>
      </c>
      <c r="AY123" s="301">
        <f t="shared" si="215"/>
        <v>0</v>
      </c>
      <c r="AZ123" s="301">
        <f t="shared" si="215"/>
        <v>0</v>
      </c>
      <c r="BA123" s="353">
        <f t="shared" si="212"/>
        <v>0</v>
      </c>
      <c r="BB123" s="352">
        <f t="shared" si="213"/>
        <v>0</v>
      </c>
      <c r="BC123" s="352">
        <f t="shared" si="214"/>
        <v>0</v>
      </c>
      <c r="BE123" s="299" t="s">
        <v>326</v>
      </c>
      <c r="BF123" s="303" t="s">
        <v>43</v>
      </c>
      <c r="BG123" s="300" t="s">
        <v>272</v>
      </c>
      <c r="BH123" s="306"/>
      <c r="BI123" s="306"/>
      <c r="BJ123" s="306"/>
      <c r="BK123" s="306"/>
      <c r="BL123" s="306"/>
      <c r="BM123" s="306"/>
      <c r="BN123" s="306"/>
      <c r="BO123" s="306"/>
      <c r="BP123" s="306"/>
      <c r="BQ123" s="306"/>
      <c r="BR123" s="355"/>
      <c r="BS123" s="354"/>
      <c r="BT123" s="354"/>
      <c r="BV123" s="299" t="s">
        <v>326</v>
      </c>
      <c r="BW123" s="303" t="s">
        <v>43</v>
      </c>
      <c r="BX123" s="300" t="s">
        <v>272</v>
      </c>
      <c r="BY123" s="306"/>
      <c r="BZ123" s="306"/>
      <c r="CA123" s="306"/>
      <c r="CB123" s="306"/>
      <c r="CC123" s="306"/>
      <c r="CD123" s="306"/>
      <c r="CE123" s="306"/>
      <c r="CF123" s="306"/>
      <c r="CG123" s="306"/>
      <c r="CH123" s="306"/>
      <c r="CI123" s="355"/>
      <c r="CJ123" s="354"/>
      <c r="CK123" s="354"/>
      <c r="CM123" s="299" t="s">
        <v>326</v>
      </c>
      <c r="CN123" s="303" t="s">
        <v>43</v>
      </c>
      <c r="CO123" s="300" t="s">
        <v>272</v>
      </c>
      <c r="CP123" s="306"/>
      <c r="CQ123" s="306"/>
      <c r="CR123" s="306"/>
      <c r="CS123" s="306"/>
      <c r="CT123" s="306"/>
      <c r="CU123" s="306"/>
      <c r="CV123" s="306"/>
      <c r="CW123" s="306"/>
      <c r="CX123" s="306"/>
      <c r="CY123" s="306"/>
      <c r="CZ123" s="355"/>
      <c r="DA123" s="354"/>
      <c r="DB123" s="354"/>
      <c r="DC123" s="425"/>
    </row>
    <row r="124" spans="1:108" s="239" customFormat="1" ht="14.25" thickBot="1" x14ac:dyDescent="0.2">
      <c r="A124"/>
      <c r="B124" s="214">
        <v>3</v>
      </c>
      <c r="C124" s="151" t="s">
        <v>273</v>
      </c>
      <c r="D124" s="151"/>
      <c r="E124" s="151"/>
      <c r="F124" s="215"/>
      <c r="G124"/>
      <c r="H124" s="480"/>
      <c r="I124" s="481"/>
      <c r="J124" s="440"/>
      <c r="K124" s="1">
        <f t="shared" si="156"/>
        <v>0</v>
      </c>
      <c r="L124" s="1">
        <f t="shared" si="165"/>
        <v>0</v>
      </c>
      <c r="M124" s="1">
        <f t="shared" si="166"/>
        <v>0</v>
      </c>
      <c r="N124" s="1">
        <f t="shared" si="167"/>
        <v>0</v>
      </c>
      <c r="O124" s="1">
        <f t="shared" si="168"/>
        <v>0</v>
      </c>
      <c r="P124" s="1">
        <f t="shared" si="169"/>
        <v>0</v>
      </c>
      <c r="Q124" s="1">
        <f t="shared" si="170"/>
        <v>0</v>
      </c>
      <c r="R124" s="1">
        <f t="shared" si="171"/>
        <v>0</v>
      </c>
      <c r="S124" s="1">
        <f t="shared" si="172"/>
        <v>0</v>
      </c>
      <c r="T124" s="1">
        <f t="shared" si="173"/>
        <v>0</v>
      </c>
      <c r="U124" s="1">
        <f t="shared" si="174"/>
        <v>0</v>
      </c>
      <c r="V124" s="1">
        <f t="shared" si="175"/>
        <v>0</v>
      </c>
      <c r="W124" s="1">
        <f t="shared" si="176"/>
        <v>0</v>
      </c>
      <c r="X124" s="440"/>
      <c r="Y124" s="517" t="s">
        <v>678</v>
      </c>
      <c r="Z124" s="517" t="s">
        <v>678</v>
      </c>
      <c r="AA124" s="517" t="s">
        <v>678</v>
      </c>
      <c r="AB124" s="517" t="s">
        <v>678</v>
      </c>
      <c r="AC124" s="517" t="s">
        <v>678</v>
      </c>
      <c r="AD124" s="517" t="s">
        <v>678</v>
      </c>
      <c r="AE124" s="517" t="s">
        <v>678</v>
      </c>
      <c r="AF124" s="517" t="s">
        <v>678</v>
      </c>
      <c r="AG124" s="517" t="s">
        <v>678</v>
      </c>
      <c r="AH124" s="517" t="s">
        <v>678</v>
      </c>
      <c r="AI124" s="517" t="s">
        <v>678</v>
      </c>
      <c r="AJ124" s="517" t="s">
        <v>678</v>
      </c>
      <c r="AK124" s="517" t="s">
        <v>678</v>
      </c>
      <c r="AL124"/>
      <c r="AM124"/>
      <c r="AN124" s="290">
        <f t="shared" si="140"/>
        <v>3</v>
      </c>
      <c r="AO124" s="290" t="str">
        <f t="shared" si="141"/>
        <v>LR1</v>
      </c>
      <c r="AP124" s="291" t="str">
        <f t="shared" si="211"/>
        <v>設備システムの高効率化</v>
      </c>
      <c r="AQ124" s="341">
        <f t="shared" ref="AQ124:AQ159" si="216">IF($AN$3=1,BY124,IF($AN$3=2,CP124,BH124))</f>
        <v>0.5</v>
      </c>
      <c r="AR124" s="341">
        <f t="shared" ref="AR124:AR159" si="217">IF($AN$3=1,BZ124,IF($AN$3=2,CQ124,BI124))</f>
        <v>0.5</v>
      </c>
      <c r="AS124" s="341">
        <f t="shared" ref="AS124:AS159" si="218">IF($AN$3=1,CA124,IF($AN$3=2,CR124,BJ124))</f>
        <v>0.5</v>
      </c>
      <c r="AT124" s="341">
        <f t="shared" ref="AT124:AT159" si="219">IF($AN$3=1,CB124,IF($AN$3=2,CS124,BK124))</f>
        <v>0.5</v>
      </c>
      <c r="AU124" s="341">
        <f t="shared" ref="AU124:AU159" si="220">IF($AN$3=1,CC124,IF($AN$3=2,CT124,BL124))</f>
        <v>0.5</v>
      </c>
      <c r="AV124" s="341">
        <f t="shared" ref="AV124:AV159" si="221">IF($AN$3=1,CD124,IF($AN$3=2,CU124,BM124))</f>
        <v>0.5</v>
      </c>
      <c r="AW124" s="341">
        <f t="shared" ref="AW124:AW159" si="222">IF($AN$3=1,CE124,IF($AN$3=2,CV124,BN124))</f>
        <v>0.5</v>
      </c>
      <c r="AX124" s="293">
        <f t="shared" ref="AX124:AX159" si="223">IF($AN$3=1,CF124,IF($AN$3=2,CW124,BO124))</f>
        <v>0.5</v>
      </c>
      <c r="AY124" s="341">
        <f t="shared" ref="AY124:AY159" si="224">IF($AN$3=1,CG124,IF($AN$3=2,CX124,BP124))</f>
        <v>0.625</v>
      </c>
      <c r="AZ124" s="341">
        <f t="shared" ref="AZ124:AZ159" si="225">IF($AN$3=1,CH124,IF($AN$3=2,CY124,BQ124))</f>
        <v>0.5</v>
      </c>
      <c r="BA124" s="294">
        <f t="shared" si="212"/>
        <v>0</v>
      </c>
      <c r="BB124" s="292">
        <f t="shared" si="213"/>
        <v>0</v>
      </c>
      <c r="BC124" s="292">
        <f t="shared" si="214"/>
        <v>0</v>
      </c>
      <c r="BD124"/>
      <c r="BE124" s="290">
        <v>3</v>
      </c>
      <c r="BF124" s="295" t="s">
        <v>392</v>
      </c>
      <c r="BG124" s="291" t="s">
        <v>273</v>
      </c>
      <c r="BH124" s="343">
        <v>0.5</v>
      </c>
      <c r="BI124" s="343">
        <v>0.5</v>
      </c>
      <c r="BJ124" s="343">
        <v>0.5</v>
      </c>
      <c r="BK124" s="343">
        <v>0.5</v>
      </c>
      <c r="BL124" s="343">
        <v>0.5</v>
      </c>
      <c r="BM124" s="343">
        <v>0.5</v>
      </c>
      <c r="BN124" s="343">
        <v>0.5</v>
      </c>
      <c r="BO124" s="343">
        <v>0.5</v>
      </c>
      <c r="BP124" s="392">
        <v>0.625</v>
      </c>
      <c r="BQ124" s="343">
        <v>0.5</v>
      </c>
      <c r="BR124" s="297"/>
      <c r="BS124" s="296"/>
      <c r="BT124" s="296"/>
      <c r="BU124"/>
      <c r="BV124" s="290">
        <v>3</v>
      </c>
      <c r="BW124" s="295" t="s">
        <v>392</v>
      </c>
      <c r="BX124" s="291" t="s">
        <v>273</v>
      </c>
      <c r="BY124" s="343">
        <v>0.5</v>
      </c>
      <c r="BZ124" s="343">
        <v>0.5</v>
      </c>
      <c r="CA124" s="343">
        <v>0.5</v>
      </c>
      <c r="CB124" s="343">
        <v>0.5</v>
      </c>
      <c r="CC124" s="343">
        <v>0.5</v>
      </c>
      <c r="CD124" s="343">
        <v>0.5</v>
      </c>
      <c r="CE124" s="343">
        <v>0.5</v>
      </c>
      <c r="CF124" s="343">
        <v>0.5</v>
      </c>
      <c r="CG124" s="392">
        <v>0.625</v>
      </c>
      <c r="CH124" s="343">
        <v>0.5</v>
      </c>
      <c r="CI124" s="297"/>
      <c r="CJ124" s="296"/>
      <c r="CK124" s="296"/>
      <c r="CL124"/>
      <c r="CM124" s="290">
        <v>3</v>
      </c>
      <c r="CN124" s="295" t="s">
        <v>392</v>
      </c>
      <c r="CO124" s="291" t="s">
        <v>273</v>
      </c>
      <c r="CP124" s="343">
        <v>0.5</v>
      </c>
      <c r="CQ124" s="343">
        <v>0.5</v>
      </c>
      <c r="CR124" s="343">
        <v>0.5</v>
      </c>
      <c r="CS124" s="343">
        <v>0.5</v>
      </c>
      <c r="CT124" s="343">
        <v>0.5</v>
      </c>
      <c r="CU124" s="343">
        <v>0.5</v>
      </c>
      <c r="CV124" s="343">
        <v>0.5</v>
      </c>
      <c r="CW124" s="343">
        <v>0.5</v>
      </c>
      <c r="CX124" s="392">
        <v>0.625</v>
      </c>
      <c r="CY124" s="343">
        <v>0.5</v>
      </c>
      <c r="CZ124" s="297"/>
      <c r="DA124" s="296"/>
      <c r="DB124" s="296"/>
      <c r="DC124" s="421"/>
      <c r="DD124"/>
    </row>
    <row r="125" spans="1:108" s="239" customFormat="1" x14ac:dyDescent="0.15">
      <c r="A125"/>
      <c r="B125" s="216"/>
      <c r="C125" s="201">
        <v>3.1</v>
      </c>
      <c r="D125" s="190" t="s">
        <v>684</v>
      </c>
      <c r="E125" s="151"/>
      <c r="F125" s="215"/>
      <c r="G125"/>
      <c r="H125" s="532"/>
      <c r="I125" s="532"/>
      <c r="J125" s="440"/>
      <c r="K125" s="1">
        <f t="shared" si="156"/>
        <v>0</v>
      </c>
      <c r="L125" s="1">
        <f t="shared" si="165"/>
        <v>0</v>
      </c>
      <c r="M125" s="1">
        <f t="shared" si="166"/>
        <v>0</v>
      </c>
      <c r="N125" s="1">
        <f t="shared" si="167"/>
        <v>0</v>
      </c>
      <c r="O125" s="1">
        <f t="shared" si="168"/>
        <v>0</v>
      </c>
      <c r="P125" s="1">
        <f t="shared" si="169"/>
        <v>0</v>
      </c>
      <c r="Q125" s="1">
        <f t="shared" si="170"/>
        <v>0</v>
      </c>
      <c r="R125" s="1">
        <f t="shared" si="171"/>
        <v>0</v>
      </c>
      <c r="S125" s="1">
        <f t="shared" si="172"/>
        <v>0</v>
      </c>
      <c r="T125" s="1">
        <f t="shared" si="173"/>
        <v>0</v>
      </c>
      <c r="U125" s="1">
        <f t="shared" si="174"/>
        <v>0</v>
      </c>
      <c r="V125" s="1">
        <f t="shared" si="175"/>
        <v>0</v>
      </c>
      <c r="W125" s="1">
        <f t="shared" si="176"/>
        <v>0</v>
      </c>
      <c r="X125" s="440"/>
      <c r="Y125" s="522" t="s">
        <v>678</v>
      </c>
      <c r="Z125" s="522" t="s">
        <v>678</v>
      </c>
      <c r="AA125" s="522" t="s">
        <v>678</v>
      </c>
      <c r="AB125" s="522" t="s">
        <v>678</v>
      </c>
      <c r="AC125" s="522" t="s">
        <v>678</v>
      </c>
      <c r="AD125" s="522" t="s">
        <v>678</v>
      </c>
      <c r="AE125" s="522" t="s">
        <v>678</v>
      </c>
      <c r="AF125" s="522" t="s">
        <v>678</v>
      </c>
      <c r="AG125" s="522" t="s">
        <v>678</v>
      </c>
      <c r="AH125" s="522" t="s">
        <v>678</v>
      </c>
      <c r="AI125" s="522" t="s">
        <v>678</v>
      </c>
      <c r="AJ125" s="522" t="s">
        <v>678</v>
      </c>
      <c r="AK125" s="522" t="s">
        <v>678</v>
      </c>
      <c r="AL125"/>
      <c r="AM125"/>
      <c r="AN125" s="290" t="str">
        <f t="shared" si="140"/>
        <v>3a</v>
      </c>
      <c r="AO125" s="290" t="str">
        <f t="shared" si="141"/>
        <v>LR1 3</v>
      </c>
      <c r="AP125" s="291" t="str">
        <f t="shared" si="211"/>
        <v>非住宅部分</v>
      </c>
      <c r="AQ125" s="301">
        <f t="shared" si="216"/>
        <v>1</v>
      </c>
      <c r="AR125" s="301">
        <f t="shared" si="217"/>
        <v>1</v>
      </c>
      <c r="AS125" s="301">
        <f t="shared" si="218"/>
        <v>1</v>
      </c>
      <c r="AT125" s="301">
        <f t="shared" si="219"/>
        <v>1</v>
      </c>
      <c r="AU125" s="301">
        <f t="shared" si="220"/>
        <v>1</v>
      </c>
      <c r="AV125" s="301">
        <f t="shared" si="221"/>
        <v>1</v>
      </c>
      <c r="AW125" s="301">
        <f t="shared" si="222"/>
        <v>0</v>
      </c>
      <c r="AX125" s="310">
        <f t="shared" si="223"/>
        <v>1</v>
      </c>
      <c r="AY125" s="301">
        <f t="shared" si="224"/>
        <v>1</v>
      </c>
      <c r="AZ125" s="301">
        <f t="shared" si="225"/>
        <v>1</v>
      </c>
      <c r="BA125" s="294">
        <f t="shared" si="212"/>
        <v>0</v>
      </c>
      <c r="BB125" s="292">
        <f t="shared" si="213"/>
        <v>0</v>
      </c>
      <c r="BC125" s="292">
        <f t="shared" si="214"/>
        <v>0</v>
      </c>
      <c r="BD125"/>
      <c r="BE125" s="290" t="s">
        <v>327</v>
      </c>
      <c r="BF125" s="295" t="s">
        <v>328</v>
      </c>
      <c r="BG125" s="291" t="s">
        <v>681</v>
      </c>
      <c r="BH125" s="386">
        <v>1</v>
      </c>
      <c r="BI125" s="386">
        <v>1</v>
      </c>
      <c r="BJ125" s="386">
        <v>1</v>
      </c>
      <c r="BK125" s="386">
        <v>1</v>
      </c>
      <c r="BL125" s="386">
        <v>1</v>
      </c>
      <c r="BM125" s="386">
        <v>1</v>
      </c>
      <c r="BN125" s="387"/>
      <c r="BO125" s="386">
        <v>1</v>
      </c>
      <c r="BP125" s="386">
        <v>1</v>
      </c>
      <c r="BQ125" s="387">
        <v>1</v>
      </c>
      <c r="BR125" s="297"/>
      <c r="BS125" s="296"/>
      <c r="BT125" s="296"/>
      <c r="BU125"/>
      <c r="BV125" s="290" t="s">
        <v>327</v>
      </c>
      <c r="BW125" s="295" t="s">
        <v>328</v>
      </c>
      <c r="BX125" s="291" t="s">
        <v>234</v>
      </c>
      <c r="BY125" s="387">
        <v>1</v>
      </c>
      <c r="BZ125" s="387">
        <v>1</v>
      </c>
      <c r="CA125" s="387">
        <v>1</v>
      </c>
      <c r="CB125" s="387">
        <v>1</v>
      </c>
      <c r="CC125" s="387">
        <v>1</v>
      </c>
      <c r="CD125" s="387">
        <v>1</v>
      </c>
      <c r="CE125" s="387"/>
      <c r="CF125" s="387">
        <v>1</v>
      </c>
      <c r="CG125" s="387">
        <v>1</v>
      </c>
      <c r="CH125" s="387">
        <v>1</v>
      </c>
      <c r="CI125" s="297"/>
      <c r="CJ125" s="296"/>
      <c r="CK125" s="296"/>
      <c r="CL125"/>
      <c r="CM125" s="290" t="s">
        <v>674</v>
      </c>
      <c r="CN125" s="295" t="s">
        <v>328</v>
      </c>
      <c r="CO125" s="291" t="s">
        <v>234</v>
      </c>
      <c r="CP125" s="387">
        <v>1</v>
      </c>
      <c r="CQ125" s="387">
        <v>1</v>
      </c>
      <c r="CR125" s="387">
        <v>1</v>
      </c>
      <c r="CS125" s="387">
        <v>1</v>
      </c>
      <c r="CT125" s="387">
        <v>1</v>
      </c>
      <c r="CU125" s="387">
        <v>1</v>
      </c>
      <c r="CV125" s="387"/>
      <c r="CW125" s="387">
        <v>1</v>
      </c>
      <c r="CX125" s="387">
        <v>1</v>
      </c>
      <c r="CY125" s="387">
        <v>1</v>
      </c>
      <c r="CZ125" s="297"/>
      <c r="DA125" s="296"/>
      <c r="DB125" s="296"/>
      <c r="DC125" s="421"/>
      <c r="DD125"/>
    </row>
    <row r="126" spans="1:108" s="239" customFormat="1" x14ac:dyDescent="0.15">
      <c r="A126"/>
      <c r="B126" s="216"/>
      <c r="C126" s="198">
        <v>3.1</v>
      </c>
      <c r="D126" s="190" t="s">
        <v>685</v>
      </c>
      <c r="E126" s="151"/>
      <c r="F126" s="215"/>
      <c r="G126"/>
      <c r="H126" s="533"/>
      <c r="I126" s="533"/>
      <c r="J126" s="440"/>
      <c r="K126" s="1">
        <f t="shared" si="156"/>
        <v>0</v>
      </c>
      <c r="L126" s="1">
        <f t="shared" si="165"/>
        <v>0</v>
      </c>
      <c r="M126" s="1">
        <f t="shared" si="166"/>
        <v>0</v>
      </c>
      <c r="N126" s="1">
        <f t="shared" si="167"/>
        <v>0</v>
      </c>
      <c r="O126" s="1">
        <f t="shared" si="168"/>
        <v>0</v>
      </c>
      <c r="P126" s="1">
        <f t="shared" si="169"/>
        <v>0</v>
      </c>
      <c r="Q126" s="1">
        <f t="shared" si="170"/>
        <v>0</v>
      </c>
      <c r="R126" s="1">
        <f t="shared" si="171"/>
        <v>0</v>
      </c>
      <c r="S126" s="1">
        <f t="shared" si="172"/>
        <v>0</v>
      </c>
      <c r="T126" s="1">
        <f t="shared" si="173"/>
        <v>0</v>
      </c>
      <c r="U126" s="1">
        <f t="shared" si="174"/>
        <v>0</v>
      </c>
      <c r="V126" s="1">
        <f t="shared" si="175"/>
        <v>0</v>
      </c>
      <c r="W126" s="1">
        <f t="shared" si="176"/>
        <v>0</v>
      </c>
      <c r="X126" s="440"/>
      <c r="Y126" s="517" t="s">
        <v>678</v>
      </c>
      <c r="Z126" s="517" t="s">
        <v>678</v>
      </c>
      <c r="AA126" s="517" t="s">
        <v>678</v>
      </c>
      <c r="AB126" s="517" t="s">
        <v>678</v>
      </c>
      <c r="AC126" s="517" t="s">
        <v>678</v>
      </c>
      <c r="AD126" s="517" t="s">
        <v>678</v>
      </c>
      <c r="AE126" s="517" t="s">
        <v>678</v>
      </c>
      <c r="AF126" s="517" t="s">
        <v>678</v>
      </c>
      <c r="AG126" s="517" t="s">
        <v>678</v>
      </c>
      <c r="AH126" s="517" t="s">
        <v>678</v>
      </c>
      <c r="AI126" s="517" t="s">
        <v>678</v>
      </c>
      <c r="AJ126" s="517" t="s">
        <v>678</v>
      </c>
      <c r="AK126" s="517" t="s">
        <v>678</v>
      </c>
      <c r="AL126"/>
      <c r="AM126"/>
      <c r="AN126" s="290" t="str">
        <f t="shared" si="140"/>
        <v>3b</v>
      </c>
      <c r="AO126" s="290" t="str">
        <f t="shared" si="141"/>
        <v>LR1 3</v>
      </c>
      <c r="AP126" s="291" t="str">
        <f t="shared" si="211"/>
        <v>集合住宅の評価</v>
      </c>
      <c r="AQ126" s="301">
        <f t="shared" si="216"/>
        <v>0</v>
      </c>
      <c r="AR126" s="301">
        <f t="shared" si="217"/>
        <v>0</v>
      </c>
      <c r="AS126" s="301">
        <f t="shared" si="218"/>
        <v>0</v>
      </c>
      <c r="AT126" s="301">
        <f t="shared" si="219"/>
        <v>0</v>
      </c>
      <c r="AU126" s="301">
        <f t="shared" si="220"/>
        <v>0</v>
      </c>
      <c r="AV126" s="301">
        <f t="shared" si="221"/>
        <v>0</v>
      </c>
      <c r="AW126" s="301">
        <f t="shared" si="222"/>
        <v>1</v>
      </c>
      <c r="AX126" s="310">
        <f t="shared" si="223"/>
        <v>0</v>
      </c>
      <c r="AY126" s="301">
        <f t="shared" si="224"/>
        <v>0</v>
      </c>
      <c r="AZ126" s="301">
        <f t="shared" si="225"/>
        <v>0</v>
      </c>
      <c r="BA126" s="294">
        <f t="shared" si="212"/>
        <v>0</v>
      </c>
      <c r="BB126" s="292">
        <f t="shared" si="213"/>
        <v>0</v>
      </c>
      <c r="BC126" s="292">
        <f t="shared" si="214"/>
        <v>0</v>
      </c>
      <c r="BD126"/>
      <c r="BE126" s="290" t="s">
        <v>414</v>
      </c>
      <c r="BF126" s="295" t="s">
        <v>328</v>
      </c>
      <c r="BG126" s="291" t="s">
        <v>682</v>
      </c>
      <c r="BH126" s="388"/>
      <c r="BI126" s="388"/>
      <c r="BJ126" s="388"/>
      <c r="BK126" s="388"/>
      <c r="BL126" s="388"/>
      <c r="BM126" s="388"/>
      <c r="BN126" s="387">
        <v>1</v>
      </c>
      <c r="BO126" s="388"/>
      <c r="BP126" s="388"/>
      <c r="BQ126" s="387"/>
      <c r="BR126" s="297"/>
      <c r="BS126" s="296"/>
      <c r="BT126" s="296"/>
      <c r="BU126"/>
      <c r="BV126" s="290" t="s">
        <v>414</v>
      </c>
      <c r="BW126" s="295" t="s">
        <v>328</v>
      </c>
      <c r="BX126" s="291" t="s">
        <v>345</v>
      </c>
      <c r="BY126" s="388"/>
      <c r="BZ126" s="388"/>
      <c r="CA126" s="388"/>
      <c r="CB126" s="388"/>
      <c r="CC126" s="388"/>
      <c r="CD126" s="388"/>
      <c r="CE126" s="387">
        <v>1</v>
      </c>
      <c r="CF126" s="388"/>
      <c r="CG126" s="388"/>
      <c r="CH126" s="387"/>
      <c r="CI126" s="297"/>
      <c r="CJ126" s="296"/>
      <c r="CK126" s="296"/>
      <c r="CL126"/>
      <c r="CM126" s="290" t="s">
        <v>675</v>
      </c>
      <c r="CN126" s="295" t="s">
        <v>328</v>
      </c>
      <c r="CO126" s="291" t="s">
        <v>345</v>
      </c>
      <c r="CP126" s="388"/>
      <c r="CQ126" s="388"/>
      <c r="CR126" s="388"/>
      <c r="CS126" s="388"/>
      <c r="CT126" s="388"/>
      <c r="CU126" s="388"/>
      <c r="CV126" s="387">
        <v>1</v>
      </c>
      <c r="CW126" s="388"/>
      <c r="CX126" s="388"/>
      <c r="CY126" s="387"/>
      <c r="CZ126" s="297"/>
      <c r="DA126" s="296"/>
      <c r="DB126" s="296"/>
      <c r="DC126" s="421"/>
      <c r="DD126"/>
    </row>
    <row r="127" spans="1:108" hidden="1" x14ac:dyDescent="0.15">
      <c r="B127" s="220"/>
      <c r="C127" s="221">
        <v>3.1</v>
      </c>
      <c r="D127" s="219" t="s">
        <v>274</v>
      </c>
      <c r="E127" s="165"/>
      <c r="F127" s="215"/>
      <c r="H127" s="532"/>
      <c r="I127" s="532"/>
      <c r="K127" s="1">
        <f t="shared" si="156"/>
        <v>0</v>
      </c>
      <c r="L127" s="1">
        <f t="shared" si="165"/>
        <v>0</v>
      </c>
      <c r="M127" s="1">
        <f t="shared" si="166"/>
        <v>0</v>
      </c>
      <c r="N127" s="1">
        <f t="shared" si="167"/>
        <v>0</v>
      </c>
      <c r="O127" s="1">
        <f t="shared" si="168"/>
        <v>0</v>
      </c>
      <c r="P127" s="1">
        <f t="shared" si="169"/>
        <v>0</v>
      </c>
      <c r="Q127" s="1">
        <f t="shared" si="170"/>
        <v>0</v>
      </c>
      <c r="R127" s="1">
        <f t="shared" si="171"/>
        <v>0</v>
      </c>
      <c r="S127" s="1">
        <f t="shared" si="172"/>
        <v>0</v>
      </c>
      <c r="T127" s="1">
        <f t="shared" si="173"/>
        <v>0</v>
      </c>
      <c r="U127" s="1">
        <f t="shared" si="174"/>
        <v>0</v>
      </c>
      <c r="V127" s="1">
        <f t="shared" si="175"/>
        <v>0</v>
      </c>
      <c r="W127" s="1">
        <f t="shared" si="176"/>
        <v>0</v>
      </c>
      <c r="Y127" s="509"/>
      <c r="Z127" s="509"/>
      <c r="AA127" s="509"/>
      <c r="AB127" s="509"/>
      <c r="AC127" s="509"/>
      <c r="AD127" s="509"/>
      <c r="AE127" s="509"/>
      <c r="AF127" s="509"/>
      <c r="AG127" s="509"/>
      <c r="AH127" s="509"/>
      <c r="AI127" s="509"/>
      <c r="AJ127" s="509"/>
      <c r="AK127" s="509"/>
      <c r="AN127" s="299">
        <f t="shared" si="140"/>
        <v>3.1</v>
      </c>
      <c r="AO127" s="299" t="str">
        <f t="shared" si="141"/>
        <v>LR1 3b</v>
      </c>
      <c r="AP127" s="300" t="str">
        <f t="shared" si="211"/>
        <v>空調設備</v>
      </c>
      <c r="AQ127" s="301">
        <f t="shared" si="216"/>
        <v>0</v>
      </c>
      <c r="AR127" s="301">
        <f t="shared" si="217"/>
        <v>0</v>
      </c>
      <c r="AS127" s="301">
        <f t="shared" si="218"/>
        <v>0</v>
      </c>
      <c r="AT127" s="301">
        <f t="shared" si="219"/>
        <v>0</v>
      </c>
      <c r="AU127" s="301">
        <f t="shared" si="220"/>
        <v>0</v>
      </c>
      <c r="AV127" s="301">
        <f t="shared" si="221"/>
        <v>0</v>
      </c>
      <c r="AW127" s="301">
        <f t="shared" si="222"/>
        <v>0</v>
      </c>
      <c r="AX127" s="310">
        <f t="shared" si="223"/>
        <v>0</v>
      </c>
      <c r="AY127" s="301">
        <f t="shared" si="224"/>
        <v>0</v>
      </c>
      <c r="AZ127" s="301">
        <f t="shared" si="225"/>
        <v>0.65</v>
      </c>
      <c r="BA127" s="302">
        <f t="shared" si="212"/>
        <v>0</v>
      </c>
      <c r="BB127" s="301">
        <f t="shared" si="213"/>
        <v>0</v>
      </c>
      <c r="BC127" s="301">
        <f t="shared" si="214"/>
        <v>0</v>
      </c>
      <c r="BE127" s="299">
        <v>3.1</v>
      </c>
      <c r="BF127" s="303" t="s">
        <v>329</v>
      </c>
      <c r="BG127" s="300" t="s">
        <v>274</v>
      </c>
      <c r="BH127" s="306"/>
      <c r="BI127" s="306"/>
      <c r="BJ127" s="306"/>
      <c r="BK127" s="306"/>
      <c r="BL127" s="306"/>
      <c r="BM127" s="306"/>
      <c r="BN127" s="306"/>
      <c r="BO127" s="313"/>
      <c r="BP127" s="306"/>
      <c r="BQ127" s="393">
        <v>0.65</v>
      </c>
      <c r="BR127" s="307"/>
      <c r="BS127" s="306"/>
      <c r="BT127" s="306"/>
      <c r="BV127" s="299">
        <v>3.1</v>
      </c>
      <c r="BW127" s="303" t="s">
        <v>329</v>
      </c>
      <c r="BX127" s="300" t="s">
        <v>274</v>
      </c>
      <c r="BY127" s="306"/>
      <c r="BZ127" s="306"/>
      <c r="CA127" s="306"/>
      <c r="CB127" s="306"/>
      <c r="CC127" s="306"/>
      <c r="CD127" s="306"/>
      <c r="CE127" s="306"/>
      <c r="CF127" s="313"/>
      <c r="CG127" s="306"/>
      <c r="CH127" s="393">
        <v>0.65</v>
      </c>
      <c r="CI127" s="307"/>
      <c r="CJ127" s="306"/>
      <c r="CK127" s="306"/>
      <c r="CM127" s="299">
        <v>3.1</v>
      </c>
      <c r="CN127" s="303" t="s">
        <v>329</v>
      </c>
      <c r="CO127" s="300" t="s">
        <v>274</v>
      </c>
      <c r="CP127" s="306"/>
      <c r="CQ127" s="306"/>
      <c r="CR127" s="306"/>
      <c r="CS127" s="306"/>
      <c r="CT127" s="306"/>
      <c r="CU127" s="306"/>
      <c r="CV127" s="306"/>
      <c r="CW127" s="313"/>
      <c r="CX127" s="306"/>
      <c r="CY127" s="306"/>
      <c r="CZ127" s="307"/>
      <c r="DA127" s="306"/>
      <c r="DB127" s="306"/>
      <c r="DC127" s="422"/>
      <c r="DD127">
        <f>ROWS($DD$5:DD126)</f>
        <v>122</v>
      </c>
    </row>
    <row r="128" spans="1:108" hidden="1" x14ac:dyDescent="0.15">
      <c r="B128" s="220"/>
      <c r="C128" s="221">
        <v>3.2</v>
      </c>
      <c r="D128" s="219" t="s">
        <v>275</v>
      </c>
      <c r="E128" s="165"/>
      <c r="F128" s="215"/>
      <c r="H128" s="533"/>
      <c r="I128" s="533"/>
      <c r="K128" s="1">
        <f t="shared" si="156"/>
        <v>0</v>
      </c>
      <c r="L128" s="1">
        <f t="shared" si="165"/>
        <v>0</v>
      </c>
      <c r="M128" s="1">
        <f t="shared" si="166"/>
        <v>0</v>
      </c>
      <c r="N128" s="1">
        <f t="shared" si="167"/>
        <v>0</v>
      </c>
      <c r="O128" s="1">
        <f t="shared" si="168"/>
        <v>0</v>
      </c>
      <c r="P128" s="1">
        <f t="shared" si="169"/>
        <v>0</v>
      </c>
      <c r="Q128" s="1">
        <f t="shared" si="170"/>
        <v>0</v>
      </c>
      <c r="R128" s="1">
        <f t="shared" si="171"/>
        <v>0</v>
      </c>
      <c r="S128" s="1">
        <f t="shared" si="172"/>
        <v>0</v>
      </c>
      <c r="T128" s="1">
        <f t="shared" si="173"/>
        <v>0</v>
      </c>
      <c r="U128" s="1">
        <f t="shared" si="174"/>
        <v>0</v>
      </c>
      <c r="V128" s="1">
        <f t="shared" si="175"/>
        <v>0</v>
      </c>
      <c r="W128" s="1">
        <f t="shared" si="176"/>
        <v>0</v>
      </c>
      <c r="Y128" s="510"/>
      <c r="Z128" s="510"/>
      <c r="AA128" s="510"/>
      <c r="AB128" s="510"/>
      <c r="AC128" s="510"/>
      <c r="AD128" s="510"/>
      <c r="AE128" s="510"/>
      <c r="AF128" s="510"/>
      <c r="AG128" s="510"/>
      <c r="AH128" s="510"/>
      <c r="AI128" s="510"/>
      <c r="AJ128" s="510"/>
      <c r="AK128" s="510"/>
      <c r="AN128" s="299">
        <f t="shared" si="140"/>
        <v>3.2</v>
      </c>
      <c r="AO128" s="299" t="str">
        <f t="shared" si="141"/>
        <v>LR1 3b</v>
      </c>
      <c r="AP128" s="300" t="str">
        <f t="shared" si="211"/>
        <v>換気設備</v>
      </c>
      <c r="AQ128" s="301">
        <f t="shared" si="216"/>
        <v>0</v>
      </c>
      <c r="AR128" s="301">
        <f t="shared" si="217"/>
        <v>0</v>
      </c>
      <c r="AS128" s="301">
        <f t="shared" si="218"/>
        <v>0</v>
      </c>
      <c r="AT128" s="301">
        <f t="shared" si="219"/>
        <v>0</v>
      </c>
      <c r="AU128" s="301">
        <f t="shared" si="220"/>
        <v>0</v>
      </c>
      <c r="AV128" s="301">
        <f t="shared" si="221"/>
        <v>0</v>
      </c>
      <c r="AW128" s="301">
        <f t="shared" si="222"/>
        <v>0</v>
      </c>
      <c r="AX128" s="310">
        <f t="shared" si="223"/>
        <v>0</v>
      </c>
      <c r="AY128" s="301">
        <f t="shared" si="224"/>
        <v>0</v>
      </c>
      <c r="AZ128" s="301">
        <f t="shared" si="225"/>
        <v>0.1</v>
      </c>
      <c r="BA128" s="302">
        <f t="shared" si="212"/>
        <v>0</v>
      </c>
      <c r="BB128" s="301">
        <f t="shared" si="213"/>
        <v>0</v>
      </c>
      <c r="BC128" s="301">
        <f t="shared" si="214"/>
        <v>0</v>
      </c>
      <c r="BE128" s="299">
        <v>3.2</v>
      </c>
      <c r="BF128" s="303" t="s">
        <v>329</v>
      </c>
      <c r="BG128" s="300" t="s">
        <v>275</v>
      </c>
      <c r="BH128" s="306"/>
      <c r="BI128" s="306"/>
      <c r="BJ128" s="306"/>
      <c r="BK128" s="306"/>
      <c r="BL128" s="306"/>
      <c r="BM128" s="306"/>
      <c r="BN128" s="306"/>
      <c r="BO128" s="313"/>
      <c r="BP128" s="306"/>
      <c r="BQ128" s="393">
        <v>0.1</v>
      </c>
      <c r="BR128" s="307"/>
      <c r="BS128" s="306"/>
      <c r="BT128" s="306"/>
      <c r="BV128" s="299">
        <v>3.2</v>
      </c>
      <c r="BW128" s="303" t="s">
        <v>329</v>
      </c>
      <c r="BX128" s="300" t="s">
        <v>275</v>
      </c>
      <c r="BY128" s="306"/>
      <c r="BZ128" s="306"/>
      <c r="CA128" s="306"/>
      <c r="CB128" s="306"/>
      <c r="CC128" s="306"/>
      <c r="CD128" s="306"/>
      <c r="CE128" s="306"/>
      <c r="CF128" s="313"/>
      <c r="CG128" s="306"/>
      <c r="CH128" s="393">
        <v>0.1</v>
      </c>
      <c r="CI128" s="307"/>
      <c r="CJ128" s="306"/>
      <c r="CK128" s="306"/>
      <c r="CM128" s="299">
        <v>3.2</v>
      </c>
      <c r="CN128" s="303" t="s">
        <v>329</v>
      </c>
      <c r="CO128" s="300" t="s">
        <v>275</v>
      </c>
      <c r="CP128" s="306"/>
      <c r="CQ128" s="306"/>
      <c r="CR128" s="306"/>
      <c r="CS128" s="306"/>
      <c r="CT128" s="306"/>
      <c r="CU128" s="306"/>
      <c r="CV128" s="306"/>
      <c r="CW128" s="313"/>
      <c r="CX128" s="306"/>
      <c r="CY128" s="306"/>
      <c r="CZ128" s="307"/>
      <c r="DA128" s="306"/>
      <c r="DB128" s="306"/>
      <c r="DC128" s="422"/>
      <c r="DD128">
        <f>ROWS($DD$5:DD127)</f>
        <v>123</v>
      </c>
    </row>
    <row r="129" spans="1:108" hidden="1" x14ac:dyDescent="0.15">
      <c r="B129" s="220"/>
      <c r="C129" s="221">
        <v>3.3</v>
      </c>
      <c r="D129" s="219" t="s">
        <v>276</v>
      </c>
      <c r="E129" s="165"/>
      <c r="F129" s="215"/>
      <c r="H129" s="533"/>
      <c r="I129" s="533"/>
      <c r="K129" s="1">
        <f t="shared" si="156"/>
        <v>0</v>
      </c>
      <c r="L129" s="1">
        <f t="shared" si="165"/>
        <v>0</v>
      </c>
      <c r="M129" s="1">
        <f t="shared" si="166"/>
        <v>0</v>
      </c>
      <c r="N129" s="1">
        <f t="shared" si="167"/>
        <v>0</v>
      </c>
      <c r="O129" s="1">
        <f t="shared" si="168"/>
        <v>0</v>
      </c>
      <c r="P129" s="1">
        <f t="shared" si="169"/>
        <v>0</v>
      </c>
      <c r="Q129" s="1">
        <f t="shared" si="170"/>
        <v>0</v>
      </c>
      <c r="R129" s="1">
        <f t="shared" si="171"/>
        <v>0</v>
      </c>
      <c r="S129" s="1">
        <f t="shared" si="172"/>
        <v>0</v>
      </c>
      <c r="T129" s="1">
        <f t="shared" si="173"/>
        <v>0</v>
      </c>
      <c r="U129" s="1">
        <f t="shared" si="174"/>
        <v>0</v>
      </c>
      <c r="V129" s="1">
        <f t="shared" si="175"/>
        <v>0</v>
      </c>
      <c r="W129" s="1">
        <f t="shared" si="176"/>
        <v>0</v>
      </c>
      <c r="Y129" s="510"/>
      <c r="Z129" s="510"/>
      <c r="AA129" s="510"/>
      <c r="AB129" s="510"/>
      <c r="AC129" s="510"/>
      <c r="AD129" s="510"/>
      <c r="AE129" s="510"/>
      <c r="AF129" s="510"/>
      <c r="AG129" s="510"/>
      <c r="AH129" s="510"/>
      <c r="AI129" s="510"/>
      <c r="AJ129" s="510"/>
      <c r="AK129" s="510"/>
      <c r="AN129" s="299">
        <f t="shared" si="140"/>
        <v>3.3</v>
      </c>
      <c r="AO129" s="299" t="str">
        <f t="shared" si="141"/>
        <v>LR1 3b</v>
      </c>
      <c r="AP129" s="300" t="str">
        <f t="shared" si="211"/>
        <v>照明設備</v>
      </c>
      <c r="AQ129" s="301">
        <f t="shared" si="216"/>
        <v>0</v>
      </c>
      <c r="AR129" s="301">
        <f t="shared" si="217"/>
        <v>0</v>
      </c>
      <c r="AS129" s="301">
        <f t="shared" si="218"/>
        <v>0</v>
      </c>
      <c r="AT129" s="301">
        <f t="shared" si="219"/>
        <v>0</v>
      </c>
      <c r="AU129" s="301">
        <f t="shared" si="220"/>
        <v>0</v>
      </c>
      <c r="AV129" s="301">
        <f t="shared" si="221"/>
        <v>0</v>
      </c>
      <c r="AW129" s="301">
        <f t="shared" si="222"/>
        <v>0</v>
      </c>
      <c r="AX129" s="310">
        <f t="shared" si="223"/>
        <v>0</v>
      </c>
      <c r="AY129" s="301">
        <f t="shared" si="224"/>
        <v>0</v>
      </c>
      <c r="AZ129" s="301">
        <f t="shared" si="225"/>
        <v>0.2</v>
      </c>
      <c r="BA129" s="302">
        <f t="shared" si="212"/>
        <v>0</v>
      </c>
      <c r="BB129" s="301">
        <f t="shared" si="213"/>
        <v>0</v>
      </c>
      <c r="BC129" s="301">
        <f t="shared" si="214"/>
        <v>0</v>
      </c>
      <c r="BE129" s="299">
        <v>3.3</v>
      </c>
      <c r="BF129" s="303" t="s">
        <v>329</v>
      </c>
      <c r="BG129" s="300" t="s">
        <v>276</v>
      </c>
      <c r="BH129" s="306"/>
      <c r="BI129" s="306"/>
      <c r="BJ129" s="306"/>
      <c r="BK129" s="306"/>
      <c r="BL129" s="306"/>
      <c r="BM129" s="306"/>
      <c r="BN129" s="306"/>
      <c r="BO129" s="313"/>
      <c r="BP129" s="306"/>
      <c r="BQ129" s="393">
        <v>0.2</v>
      </c>
      <c r="BR129" s="307"/>
      <c r="BS129" s="306"/>
      <c r="BT129" s="306"/>
      <c r="BV129" s="299">
        <v>3.3</v>
      </c>
      <c r="BW129" s="303" t="s">
        <v>329</v>
      </c>
      <c r="BX129" s="300" t="s">
        <v>276</v>
      </c>
      <c r="BY129" s="306"/>
      <c r="BZ129" s="306"/>
      <c r="CA129" s="306"/>
      <c r="CB129" s="306"/>
      <c r="CC129" s="306"/>
      <c r="CD129" s="306"/>
      <c r="CE129" s="306"/>
      <c r="CF129" s="313"/>
      <c r="CG129" s="306"/>
      <c r="CH129" s="393">
        <v>0.2</v>
      </c>
      <c r="CI129" s="307"/>
      <c r="CJ129" s="306"/>
      <c r="CK129" s="306"/>
      <c r="CM129" s="299">
        <v>3.3</v>
      </c>
      <c r="CN129" s="303" t="s">
        <v>329</v>
      </c>
      <c r="CO129" s="300" t="s">
        <v>276</v>
      </c>
      <c r="CP129" s="306"/>
      <c r="CQ129" s="306"/>
      <c r="CR129" s="306"/>
      <c r="CS129" s="306"/>
      <c r="CT129" s="306"/>
      <c r="CU129" s="306"/>
      <c r="CV129" s="306"/>
      <c r="CW129" s="313"/>
      <c r="CX129" s="306"/>
      <c r="CY129" s="306"/>
      <c r="CZ129" s="307"/>
      <c r="DA129" s="306"/>
      <c r="DB129" s="306"/>
      <c r="DC129" s="422"/>
      <c r="DD129">
        <f>ROWS($DD$5:DD128)</f>
        <v>124</v>
      </c>
    </row>
    <row r="130" spans="1:108" hidden="1" x14ac:dyDescent="0.15">
      <c r="B130" s="220"/>
      <c r="C130" s="221">
        <v>3.4</v>
      </c>
      <c r="D130" s="219" t="s">
        <v>277</v>
      </c>
      <c r="E130" s="165"/>
      <c r="F130" s="215"/>
      <c r="H130" s="533"/>
      <c r="I130" s="533"/>
      <c r="K130" s="1">
        <f t="shared" si="156"/>
        <v>0</v>
      </c>
      <c r="L130" s="1">
        <f t="shared" si="165"/>
        <v>0</v>
      </c>
      <c r="M130" s="1">
        <f t="shared" si="166"/>
        <v>0</v>
      </c>
      <c r="N130" s="1">
        <f t="shared" si="167"/>
        <v>0</v>
      </c>
      <c r="O130" s="1">
        <f t="shared" si="168"/>
        <v>0</v>
      </c>
      <c r="P130" s="1">
        <f t="shared" si="169"/>
        <v>0</v>
      </c>
      <c r="Q130" s="1">
        <f t="shared" si="170"/>
        <v>0</v>
      </c>
      <c r="R130" s="1">
        <f t="shared" si="171"/>
        <v>0</v>
      </c>
      <c r="S130" s="1">
        <f t="shared" si="172"/>
        <v>0</v>
      </c>
      <c r="T130" s="1">
        <f t="shared" si="173"/>
        <v>0</v>
      </c>
      <c r="U130" s="1">
        <f t="shared" si="174"/>
        <v>0</v>
      </c>
      <c r="V130" s="1">
        <f t="shared" si="175"/>
        <v>0</v>
      </c>
      <c r="W130" s="1">
        <f t="shared" si="176"/>
        <v>0</v>
      </c>
      <c r="Y130" s="510"/>
      <c r="Z130" s="510"/>
      <c r="AA130" s="510"/>
      <c r="AB130" s="510"/>
      <c r="AC130" s="510"/>
      <c r="AD130" s="510"/>
      <c r="AE130" s="510"/>
      <c r="AF130" s="510"/>
      <c r="AG130" s="510"/>
      <c r="AH130" s="510"/>
      <c r="AI130" s="510"/>
      <c r="AJ130" s="510"/>
      <c r="AK130" s="510"/>
      <c r="AN130" s="362">
        <f t="shared" si="140"/>
        <v>3.4</v>
      </c>
      <c r="AO130" s="299" t="str">
        <f t="shared" si="141"/>
        <v>LR1 3b</v>
      </c>
      <c r="AP130" s="300" t="str">
        <f t="shared" si="211"/>
        <v>給湯設備</v>
      </c>
      <c r="AQ130" s="301">
        <f t="shared" si="216"/>
        <v>0</v>
      </c>
      <c r="AR130" s="301">
        <f t="shared" si="217"/>
        <v>0</v>
      </c>
      <c r="AS130" s="301">
        <f t="shared" si="218"/>
        <v>0</v>
      </c>
      <c r="AT130" s="301">
        <f t="shared" si="219"/>
        <v>0</v>
      </c>
      <c r="AU130" s="301">
        <f t="shared" si="220"/>
        <v>0</v>
      </c>
      <c r="AV130" s="301">
        <f t="shared" si="221"/>
        <v>0</v>
      </c>
      <c r="AW130" s="301">
        <f t="shared" si="222"/>
        <v>0</v>
      </c>
      <c r="AX130" s="310">
        <f t="shared" si="223"/>
        <v>0</v>
      </c>
      <c r="AY130" s="301">
        <f t="shared" si="224"/>
        <v>0</v>
      </c>
      <c r="AZ130" s="301">
        <f t="shared" si="225"/>
        <v>0.05</v>
      </c>
      <c r="BA130" s="302">
        <f t="shared" si="212"/>
        <v>0</v>
      </c>
      <c r="BB130" s="301">
        <f t="shared" si="213"/>
        <v>0</v>
      </c>
      <c r="BC130" s="301">
        <f t="shared" si="214"/>
        <v>0</v>
      </c>
      <c r="BE130" s="362">
        <v>3.4</v>
      </c>
      <c r="BF130" s="303" t="s">
        <v>329</v>
      </c>
      <c r="BG130" s="300" t="s">
        <v>277</v>
      </c>
      <c r="BH130" s="306"/>
      <c r="BI130" s="306"/>
      <c r="BJ130" s="306"/>
      <c r="BK130" s="306"/>
      <c r="BL130" s="306"/>
      <c r="BM130" s="306"/>
      <c r="BN130" s="306"/>
      <c r="BO130" s="313"/>
      <c r="BP130" s="306"/>
      <c r="BQ130" s="393">
        <v>0.05</v>
      </c>
      <c r="BR130" s="307"/>
      <c r="BS130" s="306"/>
      <c r="BT130" s="306"/>
      <c r="BV130" s="362">
        <v>3.4</v>
      </c>
      <c r="BW130" s="303" t="s">
        <v>329</v>
      </c>
      <c r="BX130" s="300" t="s">
        <v>277</v>
      </c>
      <c r="BY130" s="306"/>
      <c r="BZ130" s="306"/>
      <c r="CA130" s="306"/>
      <c r="CB130" s="306"/>
      <c r="CC130" s="306"/>
      <c r="CD130" s="306"/>
      <c r="CE130" s="306"/>
      <c r="CF130" s="313"/>
      <c r="CG130" s="306"/>
      <c r="CH130" s="393">
        <v>0.05</v>
      </c>
      <c r="CI130" s="307"/>
      <c r="CJ130" s="306"/>
      <c r="CK130" s="306"/>
      <c r="CM130" s="362">
        <v>3.4</v>
      </c>
      <c r="CN130" s="303" t="s">
        <v>329</v>
      </c>
      <c r="CO130" s="300" t="s">
        <v>277</v>
      </c>
      <c r="CP130" s="306"/>
      <c r="CQ130" s="306"/>
      <c r="CR130" s="306"/>
      <c r="CS130" s="306"/>
      <c r="CT130" s="306"/>
      <c r="CU130" s="306"/>
      <c r="CV130" s="306"/>
      <c r="CW130" s="313"/>
      <c r="CX130" s="306"/>
      <c r="CY130" s="306"/>
      <c r="CZ130" s="307"/>
      <c r="DA130" s="306"/>
      <c r="DB130" s="306"/>
      <c r="DC130" s="422"/>
      <c r="DD130">
        <f>ROWS($DD$5:DD129)</f>
        <v>125</v>
      </c>
    </row>
    <row r="131" spans="1:108" hidden="1" x14ac:dyDescent="0.15">
      <c r="B131" s="220"/>
      <c r="C131" s="221">
        <v>3.5</v>
      </c>
      <c r="D131" s="219" t="s">
        <v>278</v>
      </c>
      <c r="E131" s="165"/>
      <c r="F131" s="215"/>
      <c r="H131" s="533"/>
      <c r="I131" s="533"/>
      <c r="K131" s="1">
        <f t="shared" si="156"/>
        <v>0</v>
      </c>
      <c r="L131" s="1">
        <f t="shared" si="165"/>
        <v>0</v>
      </c>
      <c r="M131" s="1">
        <f t="shared" si="166"/>
        <v>0</v>
      </c>
      <c r="N131" s="1">
        <f t="shared" si="167"/>
        <v>0</v>
      </c>
      <c r="O131" s="1">
        <f t="shared" si="168"/>
        <v>0</v>
      </c>
      <c r="P131" s="1">
        <f t="shared" si="169"/>
        <v>0</v>
      </c>
      <c r="Q131" s="1">
        <f t="shared" si="170"/>
        <v>0</v>
      </c>
      <c r="R131" s="1">
        <f t="shared" si="171"/>
        <v>0</v>
      </c>
      <c r="S131" s="1">
        <f t="shared" si="172"/>
        <v>0</v>
      </c>
      <c r="T131" s="1">
        <f t="shared" si="173"/>
        <v>0</v>
      </c>
      <c r="U131" s="1">
        <f t="shared" si="174"/>
        <v>0</v>
      </c>
      <c r="V131" s="1">
        <f t="shared" si="175"/>
        <v>0</v>
      </c>
      <c r="W131" s="1">
        <f t="shared" si="176"/>
        <v>0</v>
      </c>
      <c r="Y131" s="510"/>
      <c r="Z131" s="510"/>
      <c r="AA131" s="510"/>
      <c r="AB131" s="510"/>
      <c r="AC131" s="510"/>
      <c r="AD131" s="510"/>
      <c r="AE131" s="510"/>
      <c r="AF131" s="510"/>
      <c r="AG131" s="510"/>
      <c r="AH131" s="510"/>
      <c r="AI131" s="510"/>
      <c r="AJ131" s="510"/>
      <c r="AK131" s="510"/>
      <c r="AN131" s="362">
        <f t="shared" si="140"/>
        <v>3.5</v>
      </c>
      <c r="AO131" s="299" t="str">
        <f t="shared" si="141"/>
        <v>LR1 3b</v>
      </c>
      <c r="AP131" s="300" t="str">
        <f t="shared" si="211"/>
        <v>昇降機設備</v>
      </c>
      <c r="AQ131" s="301">
        <f t="shared" si="216"/>
        <v>0</v>
      </c>
      <c r="AR131" s="301">
        <f t="shared" si="217"/>
        <v>0</v>
      </c>
      <c r="AS131" s="301">
        <f t="shared" si="218"/>
        <v>0</v>
      </c>
      <c r="AT131" s="301">
        <f t="shared" si="219"/>
        <v>0</v>
      </c>
      <c r="AU131" s="301">
        <f t="shared" si="220"/>
        <v>0</v>
      </c>
      <c r="AV131" s="301">
        <f t="shared" si="221"/>
        <v>0</v>
      </c>
      <c r="AW131" s="301">
        <f t="shared" si="222"/>
        <v>0</v>
      </c>
      <c r="AX131" s="310">
        <f t="shared" si="223"/>
        <v>0</v>
      </c>
      <c r="AY131" s="301">
        <f t="shared" si="224"/>
        <v>0</v>
      </c>
      <c r="AZ131" s="301">
        <f t="shared" si="225"/>
        <v>0</v>
      </c>
      <c r="BA131" s="302">
        <f t="shared" si="212"/>
        <v>0</v>
      </c>
      <c r="BB131" s="301">
        <f t="shared" si="213"/>
        <v>0</v>
      </c>
      <c r="BC131" s="301">
        <f t="shared" si="214"/>
        <v>0</v>
      </c>
      <c r="BE131" s="362">
        <v>3.5</v>
      </c>
      <c r="BF131" s="303" t="s">
        <v>329</v>
      </c>
      <c r="BG131" s="300" t="s">
        <v>278</v>
      </c>
      <c r="BH131" s="306"/>
      <c r="BI131" s="306"/>
      <c r="BJ131" s="306"/>
      <c r="BK131" s="306"/>
      <c r="BL131" s="306"/>
      <c r="BM131" s="306"/>
      <c r="BN131" s="306"/>
      <c r="BO131" s="313"/>
      <c r="BP131" s="306"/>
      <c r="BQ131" s="306"/>
      <c r="BR131" s="307"/>
      <c r="BS131" s="306"/>
      <c r="BT131" s="306"/>
      <c r="BV131" s="362">
        <v>3.5</v>
      </c>
      <c r="BW131" s="303" t="s">
        <v>329</v>
      </c>
      <c r="BX131" s="300" t="s">
        <v>278</v>
      </c>
      <c r="BY131" s="306"/>
      <c r="BZ131" s="306"/>
      <c r="CA131" s="306"/>
      <c r="CB131" s="306"/>
      <c r="CC131" s="306"/>
      <c r="CD131" s="306"/>
      <c r="CE131" s="306"/>
      <c r="CF131" s="313"/>
      <c r="CG131" s="306"/>
      <c r="CH131" s="306"/>
      <c r="CI131" s="307"/>
      <c r="CJ131" s="306"/>
      <c r="CK131" s="306"/>
      <c r="CM131" s="362">
        <v>3.5</v>
      </c>
      <c r="CN131" s="303" t="s">
        <v>329</v>
      </c>
      <c r="CO131" s="300" t="s">
        <v>278</v>
      </c>
      <c r="CP131" s="306"/>
      <c r="CQ131" s="306"/>
      <c r="CR131" s="306"/>
      <c r="CS131" s="306"/>
      <c r="CT131" s="306"/>
      <c r="CU131" s="306"/>
      <c r="CV131" s="306"/>
      <c r="CW131" s="313"/>
      <c r="CX131" s="306"/>
      <c r="CY131" s="306"/>
      <c r="CZ131" s="307"/>
      <c r="DA131" s="306"/>
      <c r="DB131" s="306"/>
      <c r="DC131" s="422"/>
      <c r="DD131">
        <f>ROWS($DD$5:DD130)</f>
        <v>126</v>
      </c>
    </row>
    <row r="132" spans="1:108" ht="14.25" thickBot="1" x14ac:dyDescent="0.2">
      <c r="B132" s="222"/>
      <c r="C132" s="201">
        <v>3.2</v>
      </c>
      <c r="D132" s="190" t="s">
        <v>686</v>
      </c>
      <c r="E132" s="138"/>
      <c r="F132" s="215"/>
      <c r="H132" s="534"/>
      <c r="I132" s="534"/>
      <c r="K132" s="1">
        <f t="shared" si="156"/>
        <v>1</v>
      </c>
      <c r="L132" s="1">
        <f t="shared" si="165"/>
        <v>0</v>
      </c>
      <c r="M132" s="1">
        <f t="shared" si="166"/>
        <v>0</v>
      </c>
      <c r="N132" s="1">
        <f t="shared" si="167"/>
        <v>0</v>
      </c>
      <c r="O132" s="1">
        <f t="shared" si="168"/>
        <v>0</v>
      </c>
      <c r="P132" s="1">
        <f t="shared" si="169"/>
        <v>0</v>
      </c>
      <c r="Q132" s="1">
        <f t="shared" si="170"/>
        <v>0</v>
      </c>
      <c r="R132" s="1">
        <f t="shared" si="171"/>
        <v>0</v>
      </c>
      <c r="S132" s="1">
        <f t="shared" si="172"/>
        <v>0</v>
      </c>
      <c r="T132" s="1">
        <f t="shared" si="173"/>
        <v>0</v>
      </c>
      <c r="U132" s="1">
        <f t="shared" si="174"/>
        <v>0</v>
      </c>
      <c r="V132" s="1">
        <f t="shared" si="175"/>
        <v>0</v>
      </c>
      <c r="W132" s="1">
        <f t="shared" si="176"/>
        <v>0</v>
      </c>
      <c r="Y132" s="507">
        <v>4</v>
      </c>
      <c r="Z132" s="507"/>
      <c r="AA132" s="507"/>
      <c r="AB132" s="507"/>
      <c r="AC132" s="507"/>
      <c r="AD132" s="507"/>
      <c r="AE132" s="507"/>
      <c r="AF132" s="507"/>
      <c r="AG132" s="507"/>
      <c r="AH132" s="507"/>
      <c r="AI132" s="507"/>
      <c r="AJ132" s="507"/>
      <c r="AK132" s="507"/>
      <c r="AN132" s="362">
        <f t="shared" si="140"/>
        <v>0</v>
      </c>
      <c r="AO132" s="362" t="str">
        <f t="shared" si="141"/>
        <v>LR</v>
      </c>
      <c r="AP132" s="300" t="str">
        <f t="shared" si="211"/>
        <v>実績値を用いた総合評価</v>
      </c>
      <c r="AQ132" s="301">
        <f t="shared" si="216"/>
        <v>1</v>
      </c>
      <c r="AR132" s="301">
        <f t="shared" si="217"/>
        <v>1</v>
      </c>
      <c r="AS132" s="301">
        <f t="shared" si="218"/>
        <v>1</v>
      </c>
      <c r="AT132" s="301">
        <f t="shared" si="219"/>
        <v>1</v>
      </c>
      <c r="AU132" s="301">
        <f t="shared" si="220"/>
        <v>1</v>
      </c>
      <c r="AV132" s="301">
        <f t="shared" si="221"/>
        <v>1</v>
      </c>
      <c r="AW132" s="301">
        <f t="shared" si="222"/>
        <v>0</v>
      </c>
      <c r="AX132" s="310">
        <f t="shared" si="223"/>
        <v>1</v>
      </c>
      <c r="AY132" s="301">
        <f t="shared" si="224"/>
        <v>0</v>
      </c>
      <c r="AZ132" s="301">
        <f t="shared" si="225"/>
        <v>1</v>
      </c>
      <c r="BA132" s="302">
        <f t="shared" si="212"/>
        <v>0</v>
      </c>
      <c r="BB132" s="301">
        <f t="shared" si="213"/>
        <v>0</v>
      </c>
      <c r="BC132" s="301">
        <f t="shared" si="214"/>
        <v>0</v>
      </c>
      <c r="BE132" s="362"/>
      <c r="BF132" s="363" t="s">
        <v>42</v>
      </c>
      <c r="BG132" s="291" t="s">
        <v>683</v>
      </c>
      <c r="BH132" s="306">
        <v>1</v>
      </c>
      <c r="BI132" s="306">
        <v>1</v>
      </c>
      <c r="BJ132" s="306">
        <v>1</v>
      </c>
      <c r="BK132" s="306">
        <v>1</v>
      </c>
      <c r="BL132" s="306">
        <v>1</v>
      </c>
      <c r="BM132" s="306">
        <v>1</v>
      </c>
      <c r="BN132" s="306"/>
      <c r="BO132" s="313">
        <v>1</v>
      </c>
      <c r="BP132" s="306"/>
      <c r="BQ132" s="306">
        <v>1</v>
      </c>
      <c r="BR132" s="307"/>
      <c r="BS132" s="306"/>
      <c r="BT132" s="306"/>
      <c r="BV132" s="362"/>
      <c r="BW132" s="363" t="s">
        <v>42</v>
      </c>
      <c r="BX132" s="300"/>
      <c r="BY132" s="306"/>
      <c r="BZ132" s="306"/>
      <c r="CA132" s="306"/>
      <c r="CB132" s="306"/>
      <c r="CC132" s="306"/>
      <c r="CD132" s="306"/>
      <c r="CE132" s="306"/>
      <c r="CF132" s="313"/>
      <c r="CG132" s="306"/>
      <c r="CH132" s="306"/>
      <c r="CI132" s="307"/>
      <c r="CJ132" s="306"/>
      <c r="CK132" s="306"/>
      <c r="CM132" s="362"/>
      <c r="CN132" s="363" t="s">
        <v>42</v>
      </c>
      <c r="CO132" s="300"/>
      <c r="CP132" s="306"/>
      <c r="CQ132" s="306"/>
      <c r="CR132" s="306"/>
      <c r="CS132" s="306"/>
      <c r="CT132" s="306"/>
      <c r="CU132" s="306"/>
      <c r="CV132" s="306"/>
      <c r="CW132" s="313"/>
      <c r="CX132" s="306"/>
      <c r="CY132" s="306"/>
      <c r="CZ132" s="307"/>
      <c r="DA132" s="306"/>
      <c r="DB132" s="306"/>
      <c r="DC132" s="422"/>
      <c r="DD132">
        <f>ROWS($DD$5:DD131)</f>
        <v>127</v>
      </c>
    </row>
    <row r="133" spans="1:108" s="239" customFormat="1" x14ac:dyDescent="0.15">
      <c r="A133"/>
      <c r="B133" s="214">
        <v>4</v>
      </c>
      <c r="C133" s="151" t="s">
        <v>279</v>
      </c>
      <c r="D133" s="132"/>
      <c r="E133" s="132"/>
      <c r="F133" s="134"/>
      <c r="G133"/>
      <c r="H133" s="495"/>
      <c r="I133" s="496"/>
      <c r="J133" s="440"/>
      <c r="K133" s="1">
        <f t="shared" si="156"/>
        <v>0</v>
      </c>
      <c r="L133" s="1">
        <f t="shared" si="165"/>
        <v>0</v>
      </c>
      <c r="M133" s="1">
        <f t="shared" si="166"/>
        <v>0</v>
      </c>
      <c r="N133" s="1">
        <f t="shared" si="167"/>
        <v>0</v>
      </c>
      <c r="O133" s="1">
        <f t="shared" si="168"/>
        <v>0</v>
      </c>
      <c r="P133" s="1">
        <f t="shared" si="169"/>
        <v>0</v>
      </c>
      <c r="Q133" s="1">
        <f t="shared" si="170"/>
        <v>0</v>
      </c>
      <c r="R133" s="1">
        <f t="shared" si="171"/>
        <v>0</v>
      </c>
      <c r="S133" s="1">
        <f t="shared" si="172"/>
        <v>0</v>
      </c>
      <c r="T133" s="1">
        <f t="shared" si="173"/>
        <v>0</v>
      </c>
      <c r="U133" s="1">
        <f t="shared" si="174"/>
        <v>0</v>
      </c>
      <c r="V133" s="1">
        <f t="shared" si="175"/>
        <v>0</v>
      </c>
      <c r="W133" s="1">
        <f t="shared" si="176"/>
        <v>0</v>
      </c>
      <c r="X133" s="440"/>
      <c r="Y133" s="522" t="s">
        <v>678</v>
      </c>
      <c r="Z133" s="522" t="s">
        <v>678</v>
      </c>
      <c r="AA133" s="522" t="s">
        <v>678</v>
      </c>
      <c r="AB133" s="522" t="s">
        <v>678</v>
      </c>
      <c r="AC133" s="522" t="s">
        <v>678</v>
      </c>
      <c r="AD133" s="522" t="s">
        <v>678</v>
      </c>
      <c r="AE133" s="522" t="s">
        <v>678</v>
      </c>
      <c r="AF133" s="522" t="s">
        <v>678</v>
      </c>
      <c r="AG133" s="522" t="s">
        <v>678</v>
      </c>
      <c r="AH133" s="522" t="s">
        <v>678</v>
      </c>
      <c r="AI133" s="522" t="s">
        <v>678</v>
      </c>
      <c r="AJ133" s="522" t="s">
        <v>678</v>
      </c>
      <c r="AK133" s="522" t="s">
        <v>678</v>
      </c>
      <c r="AL133"/>
      <c r="AM133"/>
      <c r="AN133" s="361">
        <f t="shared" si="140"/>
        <v>4</v>
      </c>
      <c r="AO133" s="290" t="str">
        <f t="shared" si="141"/>
        <v>LR1</v>
      </c>
      <c r="AP133" s="291" t="str">
        <f t="shared" si="211"/>
        <v>効率的運用</v>
      </c>
      <c r="AQ133" s="341">
        <f t="shared" si="216"/>
        <v>0.2</v>
      </c>
      <c r="AR133" s="341">
        <f t="shared" si="217"/>
        <v>0.2</v>
      </c>
      <c r="AS133" s="341">
        <f t="shared" si="218"/>
        <v>0.2</v>
      </c>
      <c r="AT133" s="341">
        <f t="shared" si="219"/>
        <v>0.2</v>
      </c>
      <c r="AU133" s="341">
        <f t="shared" si="220"/>
        <v>0.2</v>
      </c>
      <c r="AV133" s="341">
        <f t="shared" si="221"/>
        <v>0.2</v>
      </c>
      <c r="AW133" s="341">
        <f t="shared" si="222"/>
        <v>0.2</v>
      </c>
      <c r="AX133" s="293">
        <f t="shared" si="223"/>
        <v>0.2</v>
      </c>
      <c r="AY133" s="341">
        <f t="shared" si="224"/>
        <v>0.25</v>
      </c>
      <c r="AZ133" s="341">
        <f t="shared" si="225"/>
        <v>0.2</v>
      </c>
      <c r="BA133" s="294">
        <f t="shared" si="212"/>
        <v>0</v>
      </c>
      <c r="BB133" s="292">
        <f t="shared" si="213"/>
        <v>0</v>
      </c>
      <c r="BC133" s="292">
        <f t="shared" si="214"/>
        <v>0</v>
      </c>
      <c r="BD133"/>
      <c r="BE133" s="361">
        <v>4</v>
      </c>
      <c r="BF133" s="295" t="s">
        <v>392</v>
      </c>
      <c r="BG133" s="291" t="s">
        <v>279</v>
      </c>
      <c r="BH133" s="343">
        <v>0.2</v>
      </c>
      <c r="BI133" s="343">
        <v>0.2</v>
      </c>
      <c r="BJ133" s="343">
        <v>0.2</v>
      </c>
      <c r="BK133" s="343">
        <v>0.2</v>
      </c>
      <c r="BL133" s="343">
        <v>0.2</v>
      </c>
      <c r="BM133" s="343">
        <v>0.2</v>
      </c>
      <c r="BN133" s="343">
        <v>0.2</v>
      </c>
      <c r="BO133" s="343">
        <v>0.2</v>
      </c>
      <c r="BP133" s="343">
        <v>0.25</v>
      </c>
      <c r="BQ133" s="343">
        <v>0.2</v>
      </c>
      <c r="BR133" s="297"/>
      <c r="BS133" s="296"/>
      <c r="BT133" s="296"/>
      <c r="BU133"/>
      <c r="BV133" s="361">
        <v>4</v>
      </c>
      <c r="BW133" s="295" t="s">
        <v>392</v>
      </c>
      <c r="BX133" s="291" t="s">
        <v>279</v>
      </c>
      <c r="BY133" s="343">
        <v>0.2</v>
      </c>
      <c r="BZ133" s="343">
        <v>0.2</v>
      </c>
      <c r="CA133" s="343">
        <v>0.2</v>
      </c>
      <c r="CB133" s="343">
        <v>0.2</v>
      </c>
      <c r="CC133" s="343">
        <v>0.2</v>
      </c>
      <c r="CD133" s="343">
        <v>0.2</v>
      </c>
      <c r="CE133" s="343">
        <v>0.2</v>
      </c>
      <c r="CF133" s="343">
        <v>0.2</v>
      </c>
      <c r="CG133" s="343">
        <v>0.25</v>
      </c>
      <c r="CH133" s="343">
        <v>0.2</v>
      </c>
      <c r="CI133" s="297"/>
      <c r="CJ133" s="296"/>
      <c r="CK133" s="296"/>
      <c r="CL133"/>
      <c r="CM133" s="361">
        <v>4</v>
      </c>
      <c r="CN133" s="295" t="s">
        <v>392</v>
      </c>
      <c r="CO133" s="291" t="s">
        <v>279</v>
      </c>
      <c r="CP133" s="343">
        <v>0.2</v>
      </c>
      <c r="CQ133" s="343">
        <v>0.2</v>
      </c>
      <c r="CR133" s="343">
        <v>0.2</v>
      </c>
      <c r="CS133" s="343">
        <v>0.2</v>
      </c>
      <c r="CT133" s="343">
        <v>0.2</v>
      </c>
      <c r="CU133" s="343">
        <v>0.2</v>
      </c>
      <c r="CV133" s="343">
        <v>0.2</v>
      </c>
      <c r="CW133" s="343">
        <v>0.2</v>
      </c>
      <c r="CX133" s="343">
        <v>0.25</v>
      </c>
      <c r="CY133" s="343">
        <v>0.2</v>
      </c>
      <c r="CZ133" s="297"/>
      <c r="DA133" s="296"/>
      <c r="DB133" s="296"/>
      <c r="DC133" s="421"/>
      <c r="DD133">
        <f>ROWS($DD$5:DD132)</f>
        <v>128</v>
      </c>
    </row>
    <row r="134" spans="1:108" ht="14.25" thickBot="1" x14ac:dyDescent="0.2">
      <c r="B134" s="163"/>
      <c r="C134" s="146"/>
      <c r="D134" s="153" t="s">
        <v>235</v>
      </c>
      <c r="E134" s="137"/>
      <c r="F134" s="155"/>
      <c r="H134" s="480"/>
      <c r="I134" s="481"/>
      <c r="K134" s="1">
        <f t="shared" si="156"/>
        <v>0</v>
      </c>
      <c r="L134" s="1">
        <f t="shared" si="165"/>
        <v>0</v>
      </c>
      <c r="M134" s="1">
        <f t="shared" si="166"/>
        <v>0</v>
      </c>
      <c r="N134" s="1">
        <f t="shared" si="167"/>
        <v>0</v>
      </c>
      <c r="O134" s="1">
        <f t="shared" si="168"/>
        <v>0</v>
      </c>
      <c r="P134" s="1">
        <f t="shared" si="169"/>
        <v>0</v>
      </c>
      <c r="Q134" s="1">
        <f t="shared" si="170"/>
        <v>0</v>
      </c>
      <c r="R134" s="1">
        <f t="shared" si="171"/>
        <v>0</v>
      </c>
      <c r="S134" s="1">
        <f t="shared" si="172"/>
        <v>0</v>
      </c>
      <c r="T134" s="1">
        <f t="shared" si="173"/>
        <v>0</v>
      </c>
      <c r="U134" s="1">
        <f t="shared" si="174"/>
        <v>0</v>
      </c>
      <c r="V134" s="1">
        <f t="shared" si="175"/>
        <v>0</v>
      </c>
      <c r="W134" s="1">
        <f t="shared" si="176"/>
        <v>0</v>
      </c>
      <c r="Y134" s="517" t="s">
        <v>678</v>
      </c>
      <c r="Z134" s="517" t="s">
        <v>678</v>
      </c>
      <c r="AA134" s="517" t="s">
        <v>678</v>
      </c>
      <c r="AB134" s="517" t="s">
        <v>678</v>
      </c>
      <c r="AC134" s="517" t="s">
        <v>678</v>
      </c>
      <c r="AD134" s="517" t="s">
        <v>678</v>
      </c>
      <c r="AE134" s="517" t="s">
        <v>678</v>
      </c>
      <c r="AF134" s="517" t="s">
        <v>678</v>
      </c>
      <c r="AG134" s="517" t="s">
        <v>678</v>
      </c>
      <c r="AH134" s="517" t="s">
        <v>678</v>
      </c>
      <c r="AI134" s="517" t="s">
        <v>678</v>
      </c>
      <c r="AJ134" s="517" t="s">
        <v>678</v>
      </c>
      <c r="AK134" s="517" t="s">
        <v>678</v>
      </c>
      <c r="AN134" s="299">
        <f t="shared" si="140"/>
        <v>4.0999999999999996</v>
      </c>
      <c r="AO134" s="299" t="str">
        <f t="shared" si="141"/>
        <v>LR1 4</v>
      </c>
      <c r="AP134" s="300" t="str">
        <f t="shared" si="211"/>
        <v>住宅以外の評価</v>
      </c>
      <c r="AQ134" s="301">
        <f t="shared" si="216"/>
        <v>1</v>
      </c>
      <c r="AR134" s="301">
        <f t="shared" si="217"/>
        <v>1</v>
      </c>
      <c r="AS134" s="301">
        <f t="shared" si="218"/>
        <v>1</v>
      </c>
      <c r="AT134" s="301">
        <f t="shared" si="219"/>
        <v>1</v>
      </c>
      <c r="AU134" s="301">
        <f t="shared" si="220"/>
        <v>1</v>
      </c>
      <c r="AV134" s="301">
        <f t="shared" si="221"/>
        <v>1</v>
      </c>
      <c r="AW134" s="301">
        <f t="shared" si="222"/>
        <v>0</v>
      </c>
      <c r="AX134" s="310">
        <f t="shared" si="223"/>
        <v>1</v>
      </c>
      <c r="AY134" s="301">
        <f t="shared" si="224"/>
        <v>1</v>
      </c>
      <c r="AZ134" s="301">
        <f t="shared" si="225"/>
        <v>1</v>
      </c>
      <c r="BA134" s="302">
        <f t="shared" si="212"/>
        <v>0</v>
      </c>
      <c r="BB134" s="352">
        <f t="shared" si="213"/>
        <v>0</v>
      </c>
      <c r="BC134" s="352">
        <f t="shared" si="214"/>
        <v>0</v>
      </c>
      <c r="BE134" s="299">
        <v>4.0999999999999996</v>
      </c>
      <c r="BF134" s="303" t="s">
        <v>44</v>
      </c>
      <c r="BG134" s="300" t="s">
        <v>357</v>
      </c>
      <c r="BH134" s="306">
        <v>1</v>
      </c>
      <c r="BI134" s="306">
        <v>1</v>
      </c>
      <c r="BJ134" s="306">
        <v>1</v>
      </c>
      <c r="BK134" s="306">
        <v>1</v>
      </c>
      <c r="BL134" s="306">
        <v>1</v>
      </c>
      <c r="BM134" s="306">
        <v>1</v>
      </c>
      <c r="BN134" s="306"/>
      <c r="BO134" s="306">
        <v>1</v>
      </c>
      <c r="BP134" s="306">
        <v>1</v>
      </c>
      <c r="BQ134" s="306">
        <v>1</v>
      </c>
      <c r="BR134" s="307"/>
      <c r="BS134" s="354"/>
      <c r="BT134" s="354"/>
      <c r="BV134" s="299">
        <v>4.0999999999999996</v>
      </c>
      <c r="BW134" s="303" t="s">
        <v>44</v>
      </c>
      <c r="BX134" s="300" t="s">
        <v>357</v>
      </c>
      <c r="BY134" s="306">
        <v>1</v>
      </c>
      <c r="BZ134" s="306">
        <v>1</v>
      </c>
      <c r="CA134" s="306">
        <v>1</v>
      </c>
      <c r="CB134" s="306">
        <v>1</v>
      </c>
      <c r="CC134" s="306">
        <v>1</v>
      </c>
      <c r="CD134" s="306">
        <v>1</v>
      </c>
      <c r="CE134" s="306"/>
      <c r="CF134" s="306">
        <v>1</v>
      </c>
      <c r="CG134" s="306">
        <v>1</v>
      </c>
      <c r="CH134" s="306">
        <v>1</v>
      </c>
      <c r="CI134" s="307"/>
      <c r="CJ134" s="354"/>
      <c r="CK134" s="354"/>
      <c r="CM134" s="299">
        <v>4.0999999999999996</v>
      </c>
      <c r="CN134" s="303" t="s">
        <v>44</v>
      </c>
      <c r="CO134" s="300" t="s">
        <v>357</v>
      </c>
      <c r="CP134" s="306">
        <v>1</v>
      </c>
      <c r="CQ134" s="306">
        <v>1</v>
      </c>
      <c r="CR134" s="306">
        <v>1</v>
      </c>
      <c r="CS134" s="306">
        <v>1</v>
      </c>
      <c r="CT134" s="306">
        <v>1</v>
      </c>
      <c r="CU134" s="306">
        <v>1</v>
      </c>
      <c r="CV134" s="306"/>
      <c r="CW134" s="306">
        <v>1</v>
      </c>
      <c r="CX134" s="306">
        <v>1</v>
      </c>
      <c r="CY134" s="306">
        <v>1</v>
      </c>
      <c r="CZ134" s="307"/>
      <c r="DA134" s="354"/>
      <c r="DB134" s="354"/>
      <c r="DC134" s="425"/>
      <c r="DD134">
        <f>ROWS($DD$5:DD133)</f>
        <v>129</v>
      </c>
    </row>
    <row r="135" spans="1:108" x14ac:dyDescent="0.15">
      <c r="B135" s="163"/>
      <c r="C135" s="225"/>
      <c r="D135" s="141">
        <v>4.0999999999999996</v>
      </c>
      <c r="E135" s="138" t="s">
        <v>228</v>
      </c>
      <c r="F135" s="157"/>
      <c r="H135" s="473">
        <f>IF(SUMPRODUCT($Y$7:$AH$7,K135:T135)=0,0,SUMPRODUCT($Y$7:$AH$7,Y135:AH135)/SUMPRODUCT($Y$7:$AH$7,K135:T135))</f>
        <v>4</v>
      </c>
      <c r="I135" s="473">
        <f>IF(SUMPRODUCT($AI$7:$AK$7,U135:W135)=0,0,SUMPRODUCT($AI$7:$AK$7,AI135:AK135)/SUMPRODUCT($AI$7:$AK$7,U135:W135))</f>
        <v>0</v>
      </c>
      <c r="K135" s="1">
        <f t="shared" si="156"/>
        <v>1</v>
      </c>
      <c r="L135" s="1">
        <f t="shared" si="165"/>
        <v>0</v>
      </c>
      <c r="M135" s="1">
        <f t="shared" si="166"/>
        <v>0</v>
      </c>
      <c r="N135" s="1">
        <f t="shared" si="167"/>
        <v>0</v>
      </c>
      <c r="O135" s="1">
        <f t="shared" si="168"/>
        <v>0</v>
      </c>
      <c r="P135" s="1">
        <f t="shared" si="169"/>
        <v>0</v>
      </c>
      <c r="Q135" s="1">
        <f t="shared" si="170"/>
        <v>0</v>
      </c>
      <c r="R135" s="1">
        <f t="shared" si="171"/>
        <v>0</v>
      </c>
      <c r="S135" s="1">
        <f t="shared" si="172"/>
        <v>0</v>
      </c>
      <c r="T135" s="1">
        <f t="shared" si="173"/>
        <v>0</v>
      </c>
      <c r="U135" s="1">
        <f t="shared" si="174"/>
        <v>0</v>
      </c>
      <c r="V135" s="1">
        <f t="shared" si="175"/>
        <v>0</v>
      </c>
      <c r="W135" s="1">
        <f t="shared" si="176"/>
        <v>0</v>
      </c>
      <c r="Y135" s="509">
        <v>4</v>
      </c>
      <c r="Z135" s="509"/>
      <c r="AA135" s="509"/>
      <c r="AB135" s="509"/>
      <c r="AC135" s="509"/>
      <c r="AD135" s="509"/>
      <c r="AE135" s="509"/>
      <c r="AF135" s="509"/>
      <c r="AG135" s="509"/>
      <c r="AH135" s="509"/>
      <c r="AI135" s="509"/>
      <c r="AJ135" s="509"/>
      <c r="AK135" s="509"/>
      <c r="AN135" s="299" t="str">
        <f t="shared" si="140"/>
        <v>4.1.1</v>
      </c>
      <c r="AO135" s="299" t="str">
        <f t="shared" si="141"/>
        <v>LR1 4.1</v>
      </c>
      <c r="AP135" s="300" t="str">
        <f t="shared" ref="AP135:BC139" si="226">IF($AN$3=1,BX135,IF($AN$3=2,CO135,BG135))</f>
        <v>モニタリング</v>
      </c>
      <c r="AQ135" s="301">
        <f>IF($AN$3=1,BY135,IF($AN$3=2,CP135,BH135))</f>
        <v>0.5</v>
      </c>
      <c r="AR135" s="301">
        <f t="shared" si="226"/>
        <v>0.5</v>
      </c>
      <c r="AS135" s="301">
        <f t="shared" si="226"/>
        <v>0.5</v>
      </c>
      <c r="AT135" s="301">
        <f t="shared" si="226"/>
        <v>0.5</v>
      </c>
      <c r="AU135" s="301">
        <f t="shared" si="226"/>
        <v>0.5</v>
      </c>
      <c r="AV135" s="301">
        <f t="shared" si="226"/>
        <v>0.5</v>
      </c>
      <c r="AW135" s="301">
        <f t="shared" si="226"/>
        <v>0</v>
      </c>
      <c r="AX135" s="310">
        <f t="shared" si="226"/>
        <v>0.5</v>
      </c>
      <c r="AY135" s="301">
        <f t="shared" si="226"/>
        <v>0.5</v>
      </c>
      <c r="AZ135" s="301">
        <f t="shared" si="226"/>
        <v>0.5</v>
      </c>
      <c r="BA135" s="302">
        <f t="shared" si="226"/>
        <v>0</v>
      </c>
      <c r="BB135" s="352">
        <f t="shared" si="226"/>
        <v>0</v>
      </c>
      <c r="BC135" s="352">
        <f t="shared" si="226"/>
        <v>0</v>
      </c>
      <c r="BE135" s="299" t="s">
        <v>350</v>
      </c>
      <c r="BF135" s="303" t="s">
        <v>354</v>
      </c>
      <c r="BG135" s="300" t="s">
        <v>415</v>
      </c>
      <c r="BH135" s="306">
        <v>0.5</v>
      </c>
      <c r="BI135" s="306">
        <v>0.5</v>
      </c>
      <c r="BJ135" s="306">
        <v>0.5</v>
      </c>
      <c r="BK135" s="306">
        <v>0.5</v>
      </c>
      <c r="BL135" s="306">
        <v>0.5</v>
      </c>
      <c r="BM135" s="306">
        <v>0.5</v>
      </c>
      <c r="BN135" s="306"/>
      <c r="BO135" s="306">
        <v>0.5</v>
      </c>
      <c r="BP135" s="306">
        <v>0.5</v>
      </c>
      <c r="BQ135" s="306">
        <v>0.5</v>
      </c>
      <c r="BR135" s="307"/>
      <c r="BS135" s="354"/>
      <c r="BT135" s="354"/>
      <c r="BV135" s="299" t="s">
        <v>350</v>
      </c>
      <c r="BW135" s="303" t="s">
        <v>354</v>
      </c>
      <c r="BX135" s="300" t="s">
        <v>415</v>
      </c>
      <c r="BY135" s="306">
        <v>0.5</v>
      </c>
      <c r="BZ135" s="306">
        <v>0.5</v>
      </c>
      <c r="CA135" s="306">
        <v>0.5</v>
      </c>
      <c r="CB135" s="306">
        <v>0.5</v>
      </c>
      <c r="CC135" s="306">
        <v>0.5</v>
      </c>
      <c r="CD135" s="306">
        <v>0.5</v>
      </c>
      <c r="CE135" s="306"/>
      <c r="CF135" s="306">
        <v>0.5</v>
      </c>
      <c r="CG135" s="306">
        <v>0.5</v>
      </c>
      <c r="CH135" s="306">
        <v>0.5</v>
      </c>
      <c r="CI135" s="307"/>
      <c r="CJ135" s="354"/>
      <c r="CK135" s="354"/>
      <c r="CM135" s="299" t="s">
        <v>350</v>
      </c>
      <c r="CN135" s="303" t="s">
        <v>354</v>
      </c>
      <c r="CO135" s="300" t="s">
        <v>415</v>
      </c>
      <c r="CP135" s="306">
        <v>0.5</v>
      </c>
      <c r="CQ135" s="306">
        <v>0.5</v>
      </c>
      <c r="CR135" s="306">
        <v>0.5</v>
      </c>
      <c r="CS135" s="306">
        <v>0.5</v>
      </c>
      <c r="CT135" s="306">
        <v>0.5</v>
      </c>
      <c r="CU135" s="306">
        <v>0.5</v>
      </c>
      <c r="CV135" s="306"/>
      <c r="CW135" s="306">
        <v>0.5</v>
      </c>
      <c r="CX135" s="306">
        <v>0.5</v>
      </c>
      <c r="CY135" s="306">
        <v>0.5</v>
      </c>
      <c r="CZ135" s="307"/>
      <c r="DA135" s="354"/>
      <c r="DB135" s="354"/>
      <c r="DC135" s="425"/>
    </row>
    <row r="136" spans="1:108" ht="14.25" thickBot="1" x14ac:dyDescent="0.2">
      <c r="B136" s="163"/>
      <c r="C136" s="226"/>
      <c r="D136" s="141">
        <v>4.2</v>
      </c>
      <c r="E136" s="138" t="s">
        <v>233</v>
      </c>
      <c r="F136" s="157"/>
      <c r="H136" s="470">
        <f t="shared" ref="H136" si="227">IF(SUMPRODUCT($Y$7:$AH$7,K136:T136)=0,0,SUMPRODUCT($Y$7:$AH$7,Y136:AH136)/SUMPRODUCT($Y$7:$AH$7,K136:T136))</f>
        <v>4</v>
      </c>
      <c r="I136" s="470">
        <f t="shared" ref="I136" si="228">IF(SUMPRODUCT($AI$7:$AK$7,U136:W136)=0,0,SUMPRODUCT($AI$7:$AK$7,AI136:AK136)/SUMPRODUCT($AI$7:$AK$7,U136:W136))</f>
        <v>0</v>
      </c>
      <c r="K136" s="1">
        <f t="shared" si="156"/>
        <v>1</v>
      </c>
      <c r="L136" s="1">
        <f t="shared" si="165"/>
        <v>0</v>
      </c>
      <c r="M136" s="1">
        <f t="shared" si="166"/>
        <v>0</v>
      </c>
      <c r="N136" s="1">
        <f t="shared" si="167"/>
        <v>0</v>
      </c>
      <c r="O136" s="1">
        <f t="shared" si="168"/>
        <v>0</v>
      </c>
      <c r="P136" s="1">
        <f t="shared" si="169"/>
        <v>0</v>
      </c>
      <c r="Q136" s="1">
        <f t="shared" si="170"/>
        <v>0</v>
      </c>
      <c r="R136" s="1">
        <f t="shared" si="171"/>
        <v>0</v>
      </c>
      <c r="S136" s="1">
        <f t="shared" si="172"/>
        <v>0</v>
      </c>
      <c r="T136" s="1">
        <f t="shared" si="173"/>
        <v>0</v>
      </c>
      <c r="U136" s="1">
        <f t="shared" si="174"/>
        <v>0</v>
      </c>
      <c r="V136" s="1">
        <f t="shared" si="175"/>
        <v>0</v>
      </c>
      <c r="W136" s="1">
        <f t="shared" si="176"/>
        <v>0</v>
      </c>
      <c r="Y136" s="507">
        <v>4</v>
      </c>
      <c r="Z136" s="507"/>
      <c r="AA136" s="507"/>
      <c r="AB136" s="507"/>
      <c r="AC136" s="507"/>
      <c r="AD136" s="507"/>
      <c r="AE136" s="507"/>
      <c r="AF136" s="507"/>
      <c r="AG136" s="507"/>
      <c r="AH136" s="507"/>
      <c r="AI136" s="507"/>
      <c r="AJ136" s="507"/>
      <c r="AK136" s="507"/>
      <c r="AN136" s="299" t="str">
        <f t="shared" si="140"/>
        <v>4.1.2</v>
      </c>
      <c r="AO136" s="299" t="str">
        <f t="shared" si="141"/>
        <v>LR1 4.1</v>
      </c>
      <c r="AP136" s="300" t="str">
        <f t="shared" si="226"/>
        <v>運用管理体制</v>
      </c>
      <c r="AQ136" s="301">
        <f t="shared" si="226"/>
        <v>0.5</v>
      </c>
      <c r="AR136" s="301">
        <f t="shared" si="226"/>
        <v>0.5</v>
      </c>
      <c r="AS136" s="301">
        <f t="shared" si="226"/>
        <v>0.5</v>
      </c>
      <c r="AT136" s="301">
        <f t="shared" si="226"/>
        <v>0.5</v>
      </c>
      <c r="AU136" s="301">
        <f t="shared" si="226"/>
        <v>0.5</v>
      </c>
      <c r="AV136" s="301">
        <f t="shared" si="226"/>
        <v>0.5</v>
      </c>
      <c r="AW136" s="301">
        <f t="shared" si="226"/>
        <v>0</v>
      </c>
      <c r="AX136" s="310">
        <f t="shared" si="226"/>
        <v>0.5</v>
      </c>
      <c r="AY136" s="301">
        <f t="shared" si="226"/>
        <v>0.5</v>
      </c>
      <c r="AZ136" s="301">
        <f t="shared" si="226"/>
        <v>0.5</v>
      </c>
      <c r="BA136" s="302">
        <f t="shared" si="226"/>
        <v>0</v>
      </c>
      <c r="BB136" s="352">
        <f t="shared" si="226"/>
        <v>0</v>
      </c>
      <c r="BC136" s="352">
        <f t="shared" si="226"/>
        <v>0</v>
      </c>
      <c r="BE136" s="299" t="s">
        <v>351</v>
      </c>
      <c r="BF136" s="303" t="s">
        <v>355</v>
      </c>
      <c r="BG136" s="304" t="s">
        <v>280</v>
      </c>
      <c r="BH136" s="306">
        <v>0.5</v>
      </c>
      <c r="BI136" s="306">
        <v>0.5</v>
      </c>
      <c r="BJ136" s="306">
        <v>0.5</v>
      </c>
      <c r="BK136" s="306">
        <v>0.5</v>
      </c>
      <c r="BL136" s="306">
        <v>0.5</v>
      </c>
      <c r="BM136" s="306">
        <v>0.5</v>
      </c>
      <c r="BN136" s="306"/>
      <c r="BO136" s="306">
        <v>0.5</v>
      </c>
      <c r="BP136" s="306">
        <v>0.5</v>
      </c>
      <c r="BQ136" s="306">
        <v>0.5</v>
      </c>
      <c r="BR136" s="307"/>
      <c r="BS136" s="354"/>
      <c r="BT136" s="354"/>
      <c r="BV136" s="299" t="s">
        <v>351</v>
      </c>
      <c r="BW136" s="303" t="s">
        <v>355</v>
      </c>
      <c r="BX136" s="304" t="s">
        <v>280</v>
      </c>
      <c r="BY136" s="306">
        <v>0.5</v>
      </c>
      <c r="BZ136" s="306">
        <v>0.5</v>
      </c>
      <c r="CA136" s="306">
        <v>0.5</v>
      </c>
      <c r="CB136" s="306">
        <v>0.5</v>
      </c>
      <c r="CC136" s="306">
        <v>0.5</v>
      </c>
      <c r="CD136" s="306">
        <v>0.5</v>
      </c>
      <c r="CE136" s="306"/>
      <c r="CF136" s="306">
        <v>0.5</v>
      </c>
      <c r="CG136" s="306">
        <v>0.5</v>
      </c>
      <c r="CH136" s="306">
        <v>0.5</v>
      </c>
      <c r="CI136" s="307"/>
      <c r="CJ136" s="354"/>
      <c r="CK136" s="354"/>
      <c r="CM136" s="299" t="s">
        <v>351</v>
      </c>
      <c r="CN136" s="303" t="s">
        <v>355</v>
      </c>
      <c r="CO136" s="304" t="s">
        <v>280</v>
      </c>
      <c r="CP136" s="306">
        <v>0.5</v>
      </c>
      <c r="CQ136" s="306">
        <v>0.5</v>
      </c>
      <c r="CR136" s="306">
        <v>0.5</v>
      </c>
      <c r="CS136" s="306">
        <v>0.5</v>
      </c>
      <c r="CT136" s="306">
        <v>0.5</v>
      </c>
      <c r="CU136" s="306">
        <v>0.5</v>
      </c>
      <c r="CV136" s="306"/>
      <c r="CW136" s="306">
        <v>0.5</v>
      </c>
      <c r="CX136" s="306">
        <v>0.5</v>
      </c>
      <c r="CY136" s="306">
        <v>0.5</v>
      </c>
      <c r="CZ136" s="307"/>
      <c r="DA136" s="354"/>
      <c r="DB136" s="354"/>
      <c r="DC136" s="425"/>
    </row>
    <row r="137" spans="1:108" s="364" customFormat="1" ht="14.25" thickBot="1" x14ac:dyDescent="0.2">
      <c r="A137"/>
      <c r="B137" s="163"/>
      <c r="C137" s="146"/>
      <c r="D137" s="153" t="s">
        <v>236</v>
      </c>
      <c r="E137" s="137"/>
      <c r="F137" s="155"/>
      <c r="G137"/>
      <c r="H137" s="480"/>
      <c r="I137" s="481"/>
      <c r="J137" s="440"/>
      <c r="K137" s="1">
        <f t="shared" si="156"/>
        <v>0</v>
      </c>
      <c r="L137" s="1">
        <f t="shared" si="165"/>
        <v>0</v>
      </c>
      <c r="M137" s="1">
        <f t="shared" si="166"/>
        <v>0</v>
      </c>
      <c r="N137" s="1">
        <f t="shared" si="167"/>
        <v>0</v>
      </c>
      <c r="O137" s="1">
        <f t="shared" si="168"/>
        <v>0</v>
      </c>
      <c r="P137" s="1">
        <f t="shared" si="169"/>
        <v>0</v>
      </c>
      <c r="Q137" s="1">
        <f t="shared" si="170"/>
        <v>0</v>
      </c>
      <c r="R137" s="1">
        <f t="shared" si="171"/>
        <v>0</v>
      </c>
      <c r="S137" s="1">
        <f t="shared" si="172"/>
        <v>0</v>
      </c>
      <c r="T137" s="1">
        <f t="shared" si="173"/>
        <v>0</v>
      </c>
      <c r="U137" s="1">
        <f t="shared" si="174"/>
        <v>0</v>
      </c>
      <c r="V137" s="1">
        <f t="shared" si="175"/>
        <v>0</v>
      </c>
      <c r="W137" s="1">
        <f t="shared" si="176"/>
        <v>0</v>
      </c>
      <c r="X137" s="440"/>
      <c r="Y137" s="517" t="s">
        <v>678</v>
      </c>
      <c r="Z137" s="517" t="s">
        <v>678</v>
      </c>
      <c r="AA137" s="517" t="s">
        <v>678</v>
      </c>
      <c r="AB137" s="517" t="s">
        <v>678</v>
      </c>
      <c r="AC137" s="517" t="s">
        <v>678</v>
      </c>
      <c r="AD137" s="517" t="s">
        <v>678</v>
      </c>
      <c r="AE137" s="517" t="s">
        <v>678</v>
      </c>
      <c r="AF137" s="517" t="s">
        <v>678</v>
      </c>
      <c r="AG137" s="517" t="s">
        <v>678</v>
      </c>
      <c r="AH137" s="517" t="s">
        <v>678</v>
      </c>
      <c r="AI137" s="517" t="s">
        <v>678</v>
      </c>
      <c r="AJ137" s="517" t="s">
        <v>678</v>
      </c>
      <c r="AK137" s="517" t="s">
        <v>678</v>
      </c>
      <c r="AL137"/>
      <c r="AM137"/>
      <c r="AN137" s="299">
        <f t="shared" ref="AN137:AN180" si="229">IF($AN$3=1,BV137,IF($AN$3=2,CM137,BE137))</f>
        <v>4.2</v>
      </c>
      <c r="AO137" s="299" t="str">
        <f t="shared" ref="AO137:AO180" si="230">IF($AN$3=1,BW137,IF($AN$3=2,CN137,BF137))</f>
        <v>LR1 4</v>
      </c>
      <c r="AP137" s="300" t="str">
        <f t="shared" si="226"/>
        <v>住宅の評価</v>
      </c>
      <c r="AQ137" s="301">
        <f t="shared" si="226"/>
        <v>0</v>
      </c>
      <c r="AR137" s="301">
        <f t="shared" si="226"/>
        <v>0</v>
      </c>
      <c r="AS137" s="301">
        <f t="shared" si="226"/>
        <v>0</v>
      </c>
      <c r="AT137" s="301">
        <f t="shared" si="226"/>
        <v>0</v>
      </c>
      <c r="AU137" s="301">
        <f t="shared" si="226"/>
        <v>0</v>
      </c>
      <c r="AV137" s="301">
        <f t="shared" si="226"/>
        <v>0</v>
      </c>
      <c r="AW137" s="301">
        <f t="shared" si="226"/>
        <v>1</v>
      </c>
      <c r="AX137" s="310">
        <f t="shared" si="226"/>
        <v>0</v>
      </c>
      <c r="AY137" s="301">
        <f t="shared" si="226"/>
        <v>0</v>
      </c>
      <c r="AZ137" s="301">
        <f t="shared" si="226"/>
        <v>0</v>
      </c>
      <c r="BA137" s="302">
        <f t="shared" si="226"/>
        <v>0</v>
      </c>
      <c r="BB137" s="352">
        <f t="shared" si="226"/>
        <v>0</v>
      </c>
      <c r="BC137" s="352">
        <f t="shared" si="226"/>
        <v>0</v>
      </c>
      <c r="BD137"/>
      <c r="BE137" s="299">
        <v>4.2</v>
      </c>
      <c r="BF137" s="303" t="s">
        <v>44</v>
      </c>
      <c r="BG137" s="304" t="s">
        <v>358</v>
      </c>
      <c r="BH137" s="306"/>
      <c r="BI137" s="306"/>
      <c r="BJ137" s="306"/>
      <c r="BK137" s="306"/>
      <c r="BL137" s="306"/>
      <c r="BM137" s="306"/>
      <c r="BN137" s="306">
        <v>1</v>
      </c>
      <c r="BO137" s="313"/>
      <c r="BP137" s="306"/>
      <c r="BQ137" s="306"/>
      <c r="BR137" s="307"/>
      <c r="BS137" s="354"/>
      <c r="BT137" s="354"/>
      <c r="BU137"/>
      <c r="BV137" s="299">
        <v>4.2</v>
      </c>
      <c r="BW137" s="303" t="s">
        <v>44</v>
      </c>
      <c r="BX137" s="304" t="s">
        <v>358</v>
      </c>
      <c r="BY137" s="306"/>
      <c r="BZ137" s="306"/>
      <c r="CA137" s="306"/>
      <c r="CB137" s="306"/>
      <c r="CC137" s="306"/>
      <c r="CD137" s="306"/>
      <c r="CE137" s="306">
        <v>1</v>
      </c>
      <c r="CF137" s="313"/>
      <c r="CG137" s="306"/>
      <c r="CH137" s="306"/>
      <c r="CI137" s="307"/>
      <c r="CJ137" s="354"/>
      <c r="CK137" s="354"/>
      <c r="CL137"/>
      <c r="CM137" s="299">
        <v>4.2</v>
      </c>
      <c r="CN137" s="303" t="s">
        <v>44</v>
      </c>
      <c r="CO137" s="304" t="s">
        <v>358</v>
      </c>
      <c r="CP137" s="306"/>
      <c r="CQ137" s="306"/>
      <c r="CR137" s="306"/>
      <c r="CS137" s="306"/>
      <c r="CT137" s="306"/>
      <c r="CU137" s="306"/>
      <c r="CV137" s="306">
        <v>1</v>
      </c>
      <c r="CW137" s="313"/>
      <c r="CX137" s="306"/>
      <c r="CY137" s="306"/>
      <c r="CZ137" s="307"/>
      <c r="DA137" s="354"/>
      <c r="DB137" s="354"/>
      <c r="DC137" s="425"/>
      <c r="DD137"/>
    </row>
    <row r="138" spans="1:108" s="364" customFormat="1" x14ac:dyDescent="0.15">
      <c r="A138"/>
      <c r="B138" s="163"/>
      <c r="C138" s="225"/>
      <c r="D138" s="141">
        <v>4.0999999999999996</v>
      </c>
      <c r="E138" s="138" t="s">
        <v>228</v>
      </c>
      <c r="F138" s="157"/>
      <c r="G138"/>
      <c r="H138" s="473">
        <f>IF(SUMPRODUCT($Y$7:$AH$7,K138:T138)=0,0,SUMPRODUCT($Y$7:$AH$7,Y138:AH138)/SUMPRODUCT($Y$7:$AH$7,K138:T138))</f>
        <v>0</v>
      </c>
      <c r="I138" s="473">
        <f>IF(SUMPRODUCT($AI$7:$AK$7,U138:W138)=0,0,SUMPRODUCT($AI$7:$AK$7,AI138:AK138)/SUMPRODUCT($AI$7:$AK$7,U138:W138))</f>
        <v>0</v>
      </c>
      <c r="J138" s="440"/>
      <c r="K138" s="1">
        <f t="shared" si="156"/>
        <v>0</v>
      </c>
      <c r="L138" s="1">
        <f t="shared" si="165"/>
        <v>0</v>
      </c>
      <c r="M138" s="1">
        <f t="shared" si="166"/>
        <v>0</v>
      </c>
      <c r="N138" s="1">
        <f t="shared" si="167"/>
        <v>0</v>
      </c>
      <c r="O138" s="1">
        <f t="shared" si="168"/>
        <v>0</v>
      </c>
      <c r="P138" s="1">
        <f t="shared" si="169"/>
        <v>0</v>
      </c>
      <c r="Q138" s="1">
        <f t="shared" si="170"/>
        <v>0</v>
      </c>
      <c r="R138" s="1">
        <f t="shared" si="171"/>
        <v>0</v>
      </c>
      <c r="S138" s="1">
        <f t="shared" si="172"/>
        <v>0</v>
      </c>
      <c r="T138" s="1">
        <f t="shared" si="173"/>
        <v>0</v>
      </c>
      <c r="U138" s="1">
        <f t="shared" si="174"/>
        <v>0</v>
      </c>
      <c r="V138" s="1">
        <f t="shared" si="175"/>
        <v>0</v>
      </c>
      <c r="W138" s="1">
        <f t="shared" si="176"/>
        <v>0</v>
      </c>
      <c r="X138" s="440"/>
      <c r="Y138" s="509"/>
      <c r="Z138" s="509"/>
      <c r="AA138" s="509"/>
      <c r="AB138" s="509"/>
      <c r="AC138" s="509"/>
      <c r="AD138" s="509"/>
      <c r="AE138" s="509"/>
      <c r="AF138" s="509"/>
      <c r="AG138" s="509"/>
      <c r="AH138" s="509"/>
      <c r="AI138" s="509"/>
      <c r="AJ138" s="509"/>
      <c r="AK138" s="509"/>
      <c r="AL138"/>
      <c r="AM138"/>
      <c r="AN138" s="299" t="str">
        <f t="shared" si="229"/>
        <v>4.2.1</v>
      </c>
      <c r="AO138" s="299" t="str">
        <f t="shared" si="230"/>
        <v>LR1 4.2</v>
      </c>
      <c r="AP138" s="300" t="str">
        <f t="shared" si="226"/>
        <v>住まい方の提示</v>
      </c>
      <c r="AQ138" s="301">
        <f t="shared" si="226"/>
        <v>0</v>
      </c>
      <c r="AR138" s="301">
        <f t="shared" si="226"/>
        <v>0</v>
      </c>
      <c r="AS138" s="301">
        <f t="shared" si="226"/>
        <v>0</v>
      </c>
      <c r="AT138" s="301">
        <f t="shared" si="226"/>
        <v>0</v>
      </c>
      <c r="AU138" s="301">
        <f t="shared" si="226"/>
        <v>0</v>
      </c>
      <c r="AV138" s="301">
        <f t="shared" si="226"/>
        <v>0</v>
      </c>
      <c r="AW138" s="301">
        <f t="shared" si="226"/>
        <v>0.5</v>
      </c>
      <c r="AX138" s="310">
        <f t="shared" si="226"/>
        <v>0</v>
      </c>
      <c r="AY138" s="301">
        <f t="shared" si="226"/>
        <v>0</v>
      </c>
      <c r="AZ138" s="301">
        <f t="shared" si="226"/>
        <v>0</v>
      </c>
      <c r="BA138" s="302">
        <f t="shared" si="226"/>
        <v>0</v>
      </c>
      <c r="BB138" s="352">
        <f t="shared" si="226"/>
        <v>0</v>
      </c>
      <c r="BC138" s="352">
        <f t="shared" si="226"/>
        <v>0</v>
      </c>
      <c r="BD138"/>
      <c r="BE138" s="299" t="s">
        <v>352</v>
      </c>
      <c r="BF138" s="303" t="s">
        <v>356</v>
      </c>
      <c r="BG138" s="304" t="s">
        <v>348</v>
      </c>
      <c r="BH138" s="306"/>
      <c r="BI138" s="306"/>
      <c r="BJ138" s="306"/>
      <c r="BK138" s="306"/>
      <c r="BL138" s="306"/>
      <c r="BM138" s="306"/>
      <c r="BN138" s="306">
        <v>0.5</v>
      </c>
      <c r="BO138" s="313"/>
      <c r="BP138" s="306"/>
      <c r="BQ138" s="306"/>
      <c r="BR138" s="307"/>
      <c r="BS138" s="354"/>
      <c r="BT138" s="354"/>
      <c r="BU138"/>
      <c r="BV138" s="299" t="s">
        <v>352</v>
      </c>
      <c r="BW138" s="303" t="s">
        <v>356</v>
      </c>
      <c r="BX138" s="304" t="s">
        <v>231</v>
      </c>
      <c r="BY138" s="306"/>
      <c r="BZ138" s="306"/>
      <c r="CA138" s="306"/>
      <c r="CB138" s="306"/>
      <c r="CC138" s="306"/>
      <c r="CD138" s="306"/>
      <c r="CE138" s="306">
        <v>0.5</v>
      </c>
      <c r="CF138" s="313"/>
      <c r="CG138" s="306"/>
      <c r="CH138" s="306"/>
      <c r="CI138" s="307"/>
      <c r="CJ138" s="354"/>
      <c r="CK138" s="354"/>
      <c r="CL138"/>
      <c r="CM138" s="299" t="s">
        <v>352</v>
      </c>
      <c r="CN138" s="303" t="s">
        <v>356</v>
      </c>
      <c r="CO138" s="304" t="s">
        <v>231</v>
      </c>
      <c r="CP138" s="306"/>
      <c r="CQ138" s="306"/>
      <c r="CR138" s="306"/>
      <c r="CS138" s="306"/>
      <c r="CT138" s="306"/>
      <c r="CU138" s="306"/>
      <c r="CV138" s="306">
        <v>0.5</v>
      </c>
      <c r="CW138" s="313"/>
      <c r="CX138" s="306"/>
      <c r="CY138" s="306"/>
      <c r="CZ138" s="307"/>
      <c r="DA138" s="354"/>
      <c r="DB138" s="354"/>
      <c r="DC138" s="425"/>
      <c r="DD138"/>
    </row>
    <row r="139" spans="1:108" s="364" customFormat="1" ht="14.25" thickBot="1" x14ac:dyDescent="0.2">
      <c r="A139"/>
      <c r="B139" s="171"/>
      <c r="C139" s="444"/>
      <c r="D139" s="192">
        <v>4.2</v>
      </c>
      <c r="E139" s="173" t="s">
        <v>233</v>
      </c>
      <c r="F139" s="174"/>
      <c r="G139"/>
      <c r="H139" s="470">
        <f t="shared" ref="H139" si="231">IF(SUMPRODUCT($Y$7:$AH$7,K139:T139)=0,0,SUMPRODUCT($Y$7:$AH$7,Y139:AH139)/SUMPRODUCT($Y$7:$AH$7,K139:T139))</f>
        <v>0</v>
      </c>
      <c r="I139" s="470">
        <f t="shared" ref="I139" si="232">IF(SUMPRODUCT($AI$7:$AK$7,U139:W139)=0,0,SUMPRODUCT($AI$7:$AK$7,AI139:AK139)/SUMPRODUCT($AI$7:$AK$7,U139:W139))</f>
        <v>0</v>
      </c>
      <c r="J139" s="440"/>
      <c r="K139" s="1">
        <f t="shared" ref="K139:K180" si="233">IF(OR(Y139=0,Y139="-"),0,1)</f>
        <v>0</v>
      </c>
      <c r="L139" s="1">
        <f t="shared" si="165"/>
        <v>0</v>
      </c>
      <c r="M139" s="1">
        <f t="shared" si="166"/>
        <v>0</v>
      </c>
      <c r="N139" s="1">
        <f t="shared" si="167"/>
        <v>0</v>
      </c>
      <c r="O139" s="1">
        <f t="shared" si="168"/>
        <v>0</v>
      </c>
      <c r="P139" s="1">
        <f t="shared" si="169"/>
        <v>0</v>
      </c>
      <c r="Q139" s="1">
        <f t="shared" si="170"/>
        <v>0</v>
      </c>
      <c r="R139" s="1">
        <f t="shared" si="171"/>
        <v>0</v>
      </c>
      <c r="S139" s="1">
        <f t="shared" si="172"/>
        <v>0</v>
      </c>
      <c r="T139" s="1">
        <f t="shared" si="173"/>
        <v>0</v>
      </c>
      <c r="U139" s="1">
        <f t="shared" si="174"/>
        <v>0</v>
      </c>
      <c r="V139" s="1">
        <f t="shared" si="175"/>
        <v>0</v>
      </c>
      <c r="W139" s="1">
        <f t="shared" si="176"/>
        <v>0</v>
      </c>
      <c r="X139" s="440"/>
      <c r="Y139" s="507"/>
      <c r="Z139" s="507"/>
      <c r="AA139" s="507"/>
      <c r="AB139" s="507"/>
      <c r="AC139" s="507"/>
      <c r="AD139" s="507"/>
      <c r="AE139" s="507"/>
      <c r="AF139" s="507"/>
      <c r="AG139" s="507"/>
      <c r="AH139" s="507"/>
      <c r="AI139" s="507"/>
      <c r="AJ139" s="507"/>
      <c r="AK139" s="507"/>
      <c r="AL139"/>
      <c r="AM139"/>
      <c r="AN139" s="299" t="str">
        <f t="shared" si="229"/>
        <v>4.2.2</v>
      </c>
      <c r="AO139" s="299" t="str">
        <f t="shared" si="230"/>
        <v>LR1 4.2</v>
      </c>
      <c r="AP139" s="300" t="str">
        <f t="shared" si="226"/>
        <v>エネルギーの管理と制御</v>
      </c>
      <c r="AQ139" s="301">
        <f t="shared" si="226"/>
        <v>0</v>
      </c>
      <c r="AR139" s="301">
        <f t="shared" si="226"/>
        <v>0</v>
      </c>
      <c r="AS139" s="301">
        <f t="shared" si="226"/>
        <v>0</v>
      </c>
      <c r="AT139" s="301">
        <f t="shared" si="226"/>
        <v>0</v>
      </c>
      <c r="AU139" s="301">
        <f t="shared" si="226"/>
        <v>0</v>
      </c>
      <c r="AV139" s="301">
        <f t="shared" si="226"/>
        <v>0</v>
      </c>
      <c r="AW139" s="301">
        <f t="shared" si="226"/>
        <v>0.5</v>
      </c>
      <c r="AX139" s="310">
        <f t="shared" si="226"/>
        <v>0</v>
      </c>
      <c r="AY139" s="301">
        <f t="shared" si="226"/>
        <v>0</v>
      </c>
      <c r="AZ139" s="301">
        <f t="shared" si="226"/>
        <v>0</v>
      </c>
      <c r="BA139" s="302">
        <f t="shared" si="226"/>
        <v>0</v>
      </c>
      <c r="BB139" s="352">
        <f t="shared" si="226"/>
        <v>0</v>
      </c>
      <c r="BC139" s="352">
        <f t="shared" si="226"/>
        <v>0</v>
      </c>
      <c r="BD139"/>
      <c r="BE139" s="299" t="s">
        <v>353</v>
      </c>
      <c r="BF139" s="303" t="s">
        <v>356</v>
      </c>
      <c r="BG139" s="304" t="s">
        <v>349</v>
      </c>
      <c r="BH139" s="306"/>
      <c r="BI139" s="306"/>
      <c r="BJ139" s="306"/>
      <c r="BK139" s="306"/>
      <c r="BL139" s="306"/>
      <c r="BM139" s="306"/>
      <c r="BN139" s="306">
        <v>0.5</v>
      </c>
      <c r="BO139" s="313"/>
      <c r="BP139" s="306"/>
      <c r="BQ139" s="306"/>
      <c r="BR139" s="307"/>
      <c r="BS139" s="354"/>
      <c r="BT139" s="354"/>
      <c r="BU139"/>
      <c r="BV139" s="299" t="s">
        <v>353</v>
      </c>
      <c r="BW139" s="303" t="s">
        <v>356</v>
      </c>
      <c r="BX139" s="304" t="s">
        <v>232</v>
      </c>
      <c r="BY139" s="306"/>
      <c r="BZ139" s="306"/>
      <c r="CA139" s="306"/>
      <c r="CB139" s="306"/>
      <c r="CC139" s="306"/>
      <c r="CD139" s="306"/>
      <c r="CE139" s="306">
        <v>0.5</v>
      </c>
      <c r="CF139" s="313"/>
      <c r="CG139" s="306"/>
      <c r="CH139" s="306"/>
      <c r="CI139" s="307"/>
      <c r="CJ139" s="354"/>
      <c r="CK139" s="354"/>
      <c r="CL139"/>
      <c r="CM139" s="299" t="s">
        <v>353</v>
      </c>
      <c r="CN139" s="303" t="s">
        <v>356</v>
      </c>
      <c r="CO139" s="304" t="s">
        <v>232</v>
      </c>
      <c r="CP139" s="306"/>
      <c r="CQ139" s="306"/>
      <c r="CR139" s="306"/>
      <c r="CS139" s="306"/>
      <c r="CT139" s="306"/>
      <c r="CU139" s="306"/>
      <c r="CV139" s="306">
        <v>0.5</v>
      </c>
      <c r="CW139" s="313"/>
      <c r="CX139" s="306"/>
      <c r="CY139" s="306"/>
      <c r="CZ139" s="307"/>
      <c r="DA139" s="354"/>
      <c r="DB139" s="354"/>
      <c r="DC139" s="425"/>
      <c r="DD139"/>
    </row>
    <row r="140" spans="1:108" s="239" customFormat="1" ht="14.25" thickBot="1" x14ac:dyDescent="0.2">
      <c r="A140"/>
      <c r="B140" s="175" t="s">
        <v>416</v>
      </c>
      <c r="C140" s="193" t="s">
        <v>417</v>
      </c>
      <c r="D140" s="193"/>
      <c r="E140" s="193"/>
      <c r="F140" s="194"/>
      <c r="G140"/>
      <c r="H140" s="482"/>
      <c r="I140" s="483"/>
      <c r="J140" s="440"/>
      <c r="K140" s="1">
        <f t="shared" si="233"/>
        <v>1</v>
      </c>
      <c r="L140" s="1">
        <f t="shared" si="165"/>
        <v>1</v>
      </c>
      <c r="M140" s="1">
        <f t="shared" si="166"/>
        <v>1</v>
      </c>
      <c r="N140" s="1">
        <f t="shared" si="167"/>
        <v>1</v>
      </c>
      <c r="O140" s="1">
        <f t="shared" si="168"/>
        <v>1</v>
      </c>
      <c r="P140" s="1">
        <f t="shared" si="169"/>
        <v>1</v>
      </c>
      <c r="Q140" s="1">
        <f t="shared" si="170"/>
        <v>1</v>
      </c>
      <c r="R140" s="1">
        <f t="shared" si="171"/>
        <v>1</v>
      </c>
      <c r="S140" s="1">
        <f t="shared" si="172"/>
        <v>1</v>
      </c>
      <c r="T140" s="1">
        <f t="shared" si="173"/>
        <v>1</v>
      </c>
      <c r="U140" s="1">
        <f t="shared" si="174"/>
        <v>1</v>
      </c>
      <c r="V140" s="1">
        <f t="shared" si="175"/>
        <v>1</v>
      </c>
      <c r="W140" s="1">
        <f t="shared" si="176"/>
        <v>1</v>
      </c>
      <c r="X140" s="440"/>
      <c r="Y140" s="528" t="str">
        <f>Y$6</f>
        <v>事務所</v>
      </c>
      <c r="Z140" s="528" t="str">
        <f t="shared" ref="Z140:AK140" si="234">Z$6</f>
        <v>学校</v>
      </c>
      <c r="AA140" s="528" t="str">
        <f t="shared" si="234"/>
        <v>物販店</v>
      </c>
      <c r="AB140" s="528" t="str">
        <f t="shared" si="234"/>
        <v>飲食店</v>
      </c>
      <c r="AC140" s="528" t="str">
        <f t="shared" si="234"/>
        <v>病院</v>
      </c>
      <c r="AD140" s="528" t="str">
        <f t="shared" si="234"/>
        <v>ホテル</v>
      </c>
      <c r="AE140" s="528" t="str">
        <f t="shared" si="234"/>
        <v>集合住宅</v>
      </c>
      <c r="AF140" s="528" t="str">
        <f t="shared" si="234"/>
        <v>集会所</v>
      </c>
      <c r="AG140" s="528" t="str">
        <f t="shared" si="234"/>
        <v>工場</v>
      </c>
      <c r="AH140" s="528" t="str">
        <f t="shared" si="234"/>
        <v>小中高</v>
      </c>
      <c r="AI140" s="528" t="str">
        <f t="shared" si="234"/>
        <v>病院o</v>
      </c>
      <c r="AJ140" s="528" t="str">
        <f t="shared" si="234"/>
        <v>ホテルo</v>
      </c>
      <c r="AK140" s="528" t="str">
        <f t="shared" si="234"/>
        <v>集合住宅o</v>
      </c>
      <c r="AL140"/>
      <c r="AM140"/>
      <c r="AN140" s="365" t="str">
        <f t="shared" si="229"/>
        <v>LR2</v>
      </c>
      <c r="AO140" s="365" t="str">
        <f t="shared" si="230"/>
        <v>LR</v>
      </c>
      <c r="AP140" s="284" t="str">
        <f t="shared" si="211"/>
        <v>資源・マテリアル</v>
      </c>
      <c r="AQ140" s="285">
        <f t="shared" si="216"/>
        <v>0.3</v>
      </c>
      <c r="AR140" s="285">
        <f t="shared" si="217"/>
        <v>0.3</v>
      </c>
      <c r="AS140" s="285">
        <f t="shared" si="218"/>
        <v>0.3</v>
      </c>
      <c r="AT140" s="285">
        <f t="shared" si="219"/>
        <v>0.3</v>
      </c>
      <c r="AU140" s="285">
        <f t="shared" si="220"/>
        <v>0.3</v>
      </c>
      <c r="AV140" s="285">
        <f t="shared" si="221"/>
        <v>0.3</v>
      </c>
      <c r="AW140" s="285">
        <f t="shared" si="222"/>
        <v>0.3</v>
      </c>
      <c r="AX140" s="366">
        <f t="shared" si="223"/>
        <v>0.3</v>
      </c>
      <c r="AY140" s="285">
        <f t="shared" si="224"/>
        <v>0.3</v>
      </c>
      <c r="AZ140" s="285">
        <f t="shared" si="225"/>
        <v>0.3</v>
      </c>
      <c r="BA140" s="367">
        <f t="shared" si="212"/>
        <v>0</v>
      </c>
      <c r="BB140" s="368">
        <f t="shared" si="213"/>
        <v>0</v>
      </c>
      <c r="BC140" s="368">
        <f t="shared" si="214"/>
        <v>0</v>
      </c>
      <c r="BD140"/>
      <c r="BE140" s="365" t="s">
        <v>416</v>
      </c>
      <c r="BF140" s="369" t="s">
        <v>330</v>
      </c>
      <c r="BG140" s="284" t="s">
        <v>417</v>
      </c>
      <c r="BH140" s="288">
        <v>0.3</v>
      </c>
      <c r="BI140" s="288">
        <v>0.3</v>
      </c>
      <c r="BJ140" s="288">
        <v>0.3</v>
      </c>
      <c r="BK140" s="288">
        <v>0.3</v>
      </c>
      <c r="BL140" s="288">
        <v>0.3</v>
      </c>
      <c r="BM140" s="288">
        <v>0.3</v>
      </c>
      <c r="BN140" s="288">
        <v>0.3</v>
      </c>
      <c r="BO140" s="370">
        <v>0.3</v>
      </c>
      <c r="BP140" s="288">
        <v>0.3</v>
      </c>
      <c r="BQ140" s="288">
        <v>0.3</v>
      </c>
      <c r="BR140" s="371"/>
      <c r="BS140" s="372"/>
      <c r="BT140" s="372"/>
      <c r="BU140"/>
      <c r="BV140" s="365" t="s">
        <v>416</v>
      </c>
      <c r="BW140" s="369" t="s">
        <v>330</v>
      </c>
      <c r="BX140" s="284" t="s">
        <v>417</v>
      </c>
      <c r="BY140" s="288">
        <v>0.3</v>
      </c>
      <c r="BZ140" s="288">
        <v>0.3</v>
      </c>
      <c r="CA140" s="288">
        <v>0.3</v>
      </c>
      <c r="CB140" s="288">
        <v>0.3</v>
      </c>
      <c r="CC140" s="288">
        <v>0.3</v>
      </c>
      <c r="CD140" s="288">
        <v>0.3</v>
      </c>
      <c r="CE140" s="288">
        <v>0.3</v>
      </c>
      <c r="CF140" s="370">
        <v>0.3</v>
      </c>
      <c r="CG140" s="288">
        <v>0.3</v>
      </c>
      <c r="CH140" s="288">
        <v>0.3</v>
      </c>
      <c r="CI140" s="371"/>
      <c r="CJ140" s="372"/>
      <c r="CK140" s="372"/>
      <c r="CL140"/>
      <c r="CM140" s="365" t="s">
        <v>416</v>
      </c>
      <c r="CN140" s="369" t="s">
        <v>330</v>
      </c>
      <c r="CO140" s="284" t="s">
        <v>417</v>
      </c>
      <c r="CP140" s="288">
        <v>0.3</v>
      </c>
      <c r="CQ140" s="288">
        <v>0.3</v>
      </c>
      <c r="CR140" s="288">
        <v>0.3</v>
      </c>
      <c r="CS140" s="288">
        <v>0.3</v>
      </c>
      <c r="CT140" s="288">
        <v>0.3</v>
      </c>
      <c r="CU140" s="288">
        <v>0.3</v>
      </c>
      <c r="CV140" s="288">
        <v>0.3</v>
      </c>
      <c r="CW140" s="370">
        <v>0.3</v>
      </c>
      <c r="CX140" s="288">
        <v>0.3</v>
      </c>
      <c r="CY140" s="288">
        <v>0.3</v>
      </c>
      <c r="CZ140" s="371"/>
      <c r="DA140" s="372"/>
      <c r="DB140" s="372"/>
      <c r="DC140" s="426"/>
      <c r="DD140"/>
    </row>
    <row r="141" spans="1:108" s="239" customFormat="1" ht="14.25" thickBot="1" x14ac:dyDescent="0.2">
      <c r="A141"/>
      <c r="B141" s="223">
        <v>1</v>
      </c>
      <c r="C141" s="132" t="s">
        <v>281</v>
      </c>
      <c r="D141" s="132"/>
      <c r="E141" s="132"/>
      <c r="F141" s="134"/>
      <c r="G141"/>
      <c r="H141" s="480"/>
      <c r="I141" s="481"/>
      <c r="J141" s="440"/>
      <c r="K141" s="1">
        <f t="shared" si="233"/>
        <v>0</v>
      </c>
      <c r="L141" s="1">
        <f t="shared" si="165"/>
        <v>0</v>
      </c>
      <c r="M141" s="1">
        <f t="shared" si="166"/>
        <v>0</v>
      </c>
      <c r="N141" s="1">
        <f t="shared" si="167"/>
        <v>0</v>
      </c>
      <c r="O141" s="1">
        <f t="shared" si="168"/>
        <v>0</v>
      </c>
      <c r="P141" s="1">
        <f t="shared" si="169"/>
        <v>0</v>
      </c>
      <c r="Q141" s="1">
        <f t="shared" si="170"/>
        <v>0</v>
      </c>
      <c r="R141" s="1">
        <f t="shared" si="171"/>
        <v>0</v>
      </c>
      <c r="S141" s="1">
        <f t="shared" si="172"/>
        <v>0</v>
      </c>
      <c r="T141" s="1">
        <f t="shared" si="173"/>
        <v>0</v>
      </c>
      <c r="U141" s="1">
        <f t="shared" si="174"/>
        <v>0</v>
      </c>
      <c r="V141" s="1">
        <f t="shared" si="175"/>
        <v>0</v>
      </c>
      <c r="W141" s="1">
        <f t="shared" si="176"/>
        <v>0</v>
      </c>
      <c r="X141" s="440"/>
      <c r="Y141" s="517" t="s">
        <v>678</v>
      </c>
      <c r="Z141" s="517" t="s">
        <v>678</v>
      </c>
      <c r="AA141" s="517" t="s">
        <v>678</v>
      </c>
      <c r="AB141" s="517" t="s">
        <v>678</v>
      </c>
      <c r="AC141" s="517" t="s">
        <v>678</v>
      </c>
      <c r="AD141" s="517" t="s">
        <v>678</v>
      </c>
      <c r="AE141" s="517" t="s">
        <v>678</v>
      </c>
      <c r="AF141" s="517" t="s">
        <v>678</v>
      </c>
      <c r="AG141" s="517" t="s">
        <v>678</v>
      </c>
      <c r="AH141" s="517" t="s">
        <v>678</v>
      </c>
      <c r="AI141" s="517" t="s">
        <v>678</v>
      </c>
      <c r="AJ141" s="517" t="s">
        <v>678</v>
      </c>
      <c r="AK141" s="517" t="s">
        <v>678</v>
      </c>
      <c r="AL141"/>
      <c r="AM141"/>
      <c r="AN141" s="361">
        <f t="shared" si="229"/>
        <v>1</v>
      </c>
      <c r="AO141" s="290" t="str">
        <f t="shared" si="230"/>
        <v>LR2</v>
      </c>
      <c r="AP141" s="291" t="str">
        <f t="shared" si="211"/>
        <v>水資源保護</v>
      </c>
      <c r="AQ141" s="292">
        <f t="shared" si="216"/>
        <v>0.2</v>
      </c>
      <c r="AR141" s="292">
        <f t="shared" si="217"/>
        <v>0.2</v>
      </c>
      <c r="AS141" s="292">
        <f t="shared" si="218"/>
        <v>0.2</v>
      </c>
      <c r="AT141" s="292">
        <f t="shared" si="219"/>
        <v>0.2</v>
      </c>
      <c r="AU141" s="292">
        <f t="shared" si="220"/>
        <v>0.2</v>
      </c>
      <c r="AV141" s="292">
        <f t="shared" si="221"/>
        <v>0.2</v>
      </c>
      <c r="AW141" s="292">
        <f t="shared" si="222"/>
        <v>0.2</v>
      </c>
      <c r="AX141" s="348">
        <f t="shared" si="223"/>
        <v>0.2</v>
      </c>
      <c r="AY141" s="292">
        <f t="shared" si="224"/>
        <v>0.2</v>
      </c>
      <c r="AZ141" s="292">
        <f t="shared" si="225"/>
        <v>0.2</v>
      </c>
      <c r="BA141" s="373">
        <f t="shared" si="212"/>
        <v>0</v>
      </c>
      <c r="BB141" s="374">
        <f t="shared" si="213"/>
        <v>0</v>
      </c>
      <c r="BC141" s="374">
        <f t="shared" si="214"/>
        <v>0</v>
      </c>
      <c r="BD141"/>
      <c r="BE141" s="361">
        <v>1</v>
      </c>
      <c r="BF141" s="295" t="s">
        <v>346</v>
      </c>
      <c r="BG141" s="291" t="s">
        <v>281</v>
      </c>
      <c r="BH141" s="296">
        <v>0.2</v>
      </c>
      <c r="BI141" s="296">
        <v>0.2</v>
      </c>
      <c r="BJ141" s="296">
        <v>0.2</v>
      </c>
      <c r="BK141" s="296">
        <v>0.2</v>
      </c>
      <c r="BL141" s="296">
        <v>0.2</v>
      </c>
      <c r="BM141" s="296">
        <v>0.2</v>
      </c>
      <c r="BN141" s="296">
        <v>0.2</v>
      </c>
      <c r="BO141" s="349">
        <v>0.2</v>
      </c>
      <c r="BP141" s="296">
        <v>0.2</v>
      </c>
      <c r="BQ141" s="296">
        <v>0.2</v>
      </c>
      <c r="BR141" s="375"/>
      <c r="BS141" s="376"/>
      <c r="BT141" s="376"/>
      <c r="BU141"/>
      <c r="BV141" s="361">
        <v>1</v>
      </c>
      <c r="BW141" s="295" t="s">
        <v>346</v>
      </c>
      <c r="BX141" s="291" t="s">
        <v>281</v>
      </c>
      <c r="BY141" s="296">
        <v>0.2</v>
      </c>
      <c r="BZ141" s="296">
        <v>0.2</v>
      </c>
      <c r="CA141" s="296">
        <v>0.2</v>
      </c>
      <c r="CB141" s="296">
        <v>0.2</v>
      </c>
      <c r="CC141" s="296">
        <v>0.2</v>
      </c>
      <c r="CD141" s="296">
        <v>0.2</v>
      </c>
      <c r="CE141" s="296">
        <v>0.2</v>
      </c>
      <c r="CF141" s="349">
        <v>0.2</v>
      </c>
      <c r="CG141" s="296">
        <v>0.2</v>
      </c>
      <c r="CH141" s="296">
        <v>0.2</v>
      </c>
      <c r="CI141" s="375"/>
      <c r="CJ141" s="376"/>
      <c r="CK141" s="376"/>
      <c r="CL141"/>
      <c r="CM141" s="361">
        <v>1</v>
      </c>
      <c r="CN141" s="295" t="s">
        <v>346</v>
      </c>
      <c r="CO141" s="291" t="s">
        <v>281</v>
      </c>
      <c r="CP141" s="296">
        <v>0.2</v>
      </c>
      <c r="CQ141" s="296">
        <v>0.2</v>
      </c>
      <c r="CR141" s="296">
        <v>0.2</v>
      </c>
      <c r="CS141" s="296">
        <v>0.2</v>
      </c>
      <c r="CT141" s="296">
        <v>0.2</v>
      </c>
      <c r="CU141" s="296">
        <v>0.2</v>
      </c>
      <c r="CV141" s="296">
        <v>0.2</v>
      </c>
      <c r="CW141" s="349">
        <v>0.2</v>
      </c>
      <c r="CX141" s="296">
        <v>0.2</v>
      </c>
      <c r="CY141" s="296">
        <v>0.2</v>
      </c>
      <c r="CZ141" s="375"/>
      <c r="DA141" s="376"/>
      <c r="DB141" s="376"/>
      <c r="DC141" s="426"/>
      <c r="DD141"/>
    </row>
    <row r="142" spans="1:108" ht="14.25" thickBot="1" x14ac:dyDescent="0.2">
      <c r="B142" s="163"/>
      <c r="C142" s="150">
        <v>1.1000000000000001</v>
      </c>
      <c r="D142" s="138" t="s">
        <v>282</v>
      </c>
      <c r="E142" s="138"/>
      <c r="F142" s="157"/>
      <c r="H142" s="469">
        <f>IF(SUMPRODUCT($Y$7:$AH$7,K142:T142)=0,0,SUMPRODUCT($Y$7:$AH$7,Y142:AH142)/SUMPRODUCT($Y$7:$AH$7,K142:T142))</f>
        <v>4</v>
      </c>
      <c r="I142" s="469">
        <f>IF(SUMPRODUCT($AI$7:$AK$7,U142:W142)=0,0,SUMPRODUCT($AI$7:$AK$7,AI142:AK144)/SUMPRODUCT($AI$7:$AK$7,U142:W142))</f>
        <v>0</v>
      </c>
      <c r="K142" s="1">
        <f t="shared" si="233"/>
        <v>1</v>
      </c>
      <c r="L142" s="1">
        <f t="shared" si="165"/>
        <v>0</v>
      </c>
      <c r="M142" s="1">
        <f t="shared" si="166"/>
        <v>0</v>
      </c>
      <c r="N142" s="1">
        <f t="shared" si="167"/>
        <v>0</v>
      </c>
      <c r="O142" s="1">
        <f t="shared" si="168"/>
        <v>0</v>
      </c>
      <c r="P142" s="1">
        <f t="shared" si="169"/>
        <v>0</v>
      </c>
      <c r="Q142" s="1">
        <f t="shared" si="170"/>
        <v>0</v>
      </c>
      <c r="R142" s="1">
        <f t="shared" si="171"/>
        <v>0</v>
      </c>
      <c r="S142" s="1">
        <f t="shared" si="172"/>
        <v>0</v>
      </c>
      <c r="T142" s="1">
        <f t="shared" si="173"/>
        <v>0</v>
      </c>
      <c r="U142" s="1">
        <f t="shared" si="174"/>
        <v>0</v>
      </c>
      <c r="V142" s="1">
        <f t="shared" si="175"/>
        <v>0</v>
      </c>
      <c r="W142" s="1">
        <f t="shared" si="176"/>
        <v>0</v>
      </c>
      <c r="Y142" s="523">
        <v>4</v>
      </c>
      <c r="Z142" s="523"/>
      <c r="AA142" s="523"/>
      <c r="AB142" s="523"/>
      <c r="AC142" s="523"/>
      <c r="AD142" s="523"/>
      <c r="AE142" s="523"/>
      <c r="AF142" s="523"/>
      <c r="AG142" s="523"/>
      <c r="AH142" s="523"/>
      <c r="AI142" s="523"/>
      <c r="AJ142" s="523"/>
      <c r="AK142" s="523"/>
      <c r="AN142" s="299">
        <f t="shared" si="229"/>
        <v>1.1000000000000001</v>
      </c>
      <c r="AO142" s="299" t="str">
        <f t="shared" si="230"/>
        <v>LR2 1</v>
      </c>
      <c r="AP142" s="300" t="str">
        <f t="shared" si="211"/>
        <v>節水</v>
      </c>
      <c r="AQ142" s="301">
        <f t="shared" si="216"/>
        <v>0.4</v>
      </c>
      <c r="AR142" s="301">
        <f t="shared" si="217"/>
        <v>0.4</v>
      </c>
      <c r="AS142" s="301">
        <f t="shared" si="218"/>
        <v>0.4</v>
      </c>
      <c r="AT142" s="301">
        <f t="shared" si="219"/>
        <v>0.4</v>
      </c>
      <c r="AU142" s="301">
        <f t="shared" si="220"/>
        <v>0.4</v>
      </c>
      <c r="AV142" s="301">
        <f t="shared" si="221"/>
        <v>0.4</v>
      </c>
      <c r="AW142" s="301">
        <f t="shared" si="222"/>
        <v>0.4</v>
      </c>
      <c r="AX142" s="310">
        <f t="shared" si="223"/>
        <v>0.4</v>
      </c>
      <c r="AY142" s="301">
        <f t="shared" si="224"/>
        <v>0.4</v>
      </c>
      <c r="AZ142" s="301">
        <f t="shared" si="225"/>
        <v>0.4</v>
      </c>
      <c r="BA142" s="377">
        <f t="shared" si="212"/>
        <v>0</v>
      </c>
      <c r="BB142" s="318">
        <f t="shared" si="213"/>
        <v>0</v>
      </c>
      <c r="BC142" s="318">
        <f t="shared" si="214"/>
        <v>0</v>
      </c>
      <c r="BE142" s="299">
        <v>1.1000000000000001</v>
      </c>
      <c r="BF142" s="303" t="s">
        <v>45</v>
      </c>
      <c r="BG142" s="304" t="s">
        <v>282</v>
      </c>
      <c r="BH142" s="306">
        <v>0.4</v>
      </c>
      <c r="BI142" s="306">
        <v>0.4</v>
      </c>
      <c r="BJ142" s="306">
        <v>0.4</v>
      </c>
      <c r="BK142" s="306">
        <v>0.4</v>
      </c>
      <c r="BL142" s="306">
        <v>0.4</v>
      </c>
      <c r="BM142" s="306">
        <v>0.4</v>
      </c>
      <c r="BN142" s="306">
        <v>0.4</v>
      </c>
      <c r="BO142" s="313">
        <v>0.4</v>
      </c>
      <c r="BP142" s="306">
        <v>0.4</v>
      </c>
      <c r="BQ142" s="306">
        <v>0.4</v>
      </c>
      <c r="BR142" s="378"/>
      <c r="BS142" s="320"/>
      <c r="BT142" s="320"/>
      <c r="BV142" s="299">
        <v>1.1000000000000001</v>
      </c>
      <c r="BW142" s="303" t="s">
        <v>45</v>
      </c>
      <c r="BX142" s="304" t="s">
        <v>282</v>
      </c>
      <c r="BY142" s="306">
        <v>0.4</v>
      </c>
      <c r="BZ142" s="306">
        <v>0.4</v>
      </c>
      <c r="CA142" s="306">
        <v>0.4</v>
      </c>
      <c r="CB142" s="306">
        <v>0.4</v>
      </c>
      <c r="CC142" s="306">
        <v>0.4</v>
      </c>
      <c r="CD142" s="306">
        <v>0.4</v>
      </c>
      <c r="CE142" s="306">
        <v>0.4</v>
      </c>
      <c r="CF142" s="313">
        <v>0.4</v>
      </c>
      <c r="CG142" s="306">
        <v>0.4</v>
      </c>
      <c r="CH142" s="306">
        <v>0.4</v>
      </c>
      <c r="CI142" s="378"/>
      <c r="CJ142" s="320"/>
      <c r="CK142" s="320"/>
      <c r="CM142" s="299">
        <v>1.1000000000000001</v>
      </c>
      <c r="CN142" s="303" t="s">
        <v>45</v>
      </c>
      <c r="CO142" s="304" t="s">
        <v>282</v>
      </c>
      <c r="CP142" s="306">
        <v>0.4</v>
      </c>
      <c r="CQ142" s="306">
        <v>0.4</v>
      </c>
      <c r="CR142" s="306">
        <v>0.4</v>
      </c>
      <c r="CS142" s="306">
        <v>0.4</v>
      </c>
      <c r="CT142" s="306">
        <v>0.4</v>
      </c>
      <c r="CU142" s="306">
        <v>0.4</v>
      </c>
      <c r="CV142" s="306">
        <v>0.4</v>
      </c>
      <c r="CW142" s="313">
        <v>0.4</v>
      </c>
      <c r="CX142" s="306">
        <v>0.4</v>
      </c>
      <c r="CY142" s="306">
        <v>0.4</v>
      </c>
      <c r="CZ142" s="378"/>
      <c r="DA142" s="320"/>
      <c r="DB142" s="320"/>
      <c r="DC142" s="416"/>
    </row>
    <row r="143" spans="1:108" ht="14.25" thickBot="1" x14ac:dyDescent="0.2">
      <c r="B143" s="163"/>
      <c r="C143" s="224">
        <v>1.2</v>
      </c>
      <c r="D143" s="153" t="s">
        <v>283</v>
      </c>
      <c r="E143" s="137"/>
      <c r="F143" s="155"/>
      <c r="H143" s="480"/>
      <c r="I143" s="481"/>
      <c r="K143" s="1">
        <f t="shared" si="233"/>
        <v>0</v>
      </c>
      <c r="L143" s="1">
        <f t="shared" si="165"/>
        <v>0</v>
      </c>
      <c r="M143" s="1">
        <f t="shared" si="166"/>
        <v>0</v>
      </c>
      <c r="N143" s="1">
        <f t="shared" si="167"/>
        <v>0</v>
      </c>
      <c r="O143" s="1">
        <f t="shared" si="168"/>
        <v>0</v>
      </c>
      <c r="P143" s="1">
        <f t="shared" si="169"/>
        <v>0</v>
      </c>
      <c r="Q143" s="1">
        <f t="shared" si="170"/>
        <v>0</v>
      </c>
      <c r="R143" s="1">
        <f t="shared" si="171"/>
        <v>0</v>
      </c>
      <c r="S143" s="1">
        <f t="shared" si="172"/>
        <v>0</v>
      </c>
      <c r="T143" s="1">
        <f t="shared" si="173"/>
        <v>0</v>
      </c>
      <c r="U143" s="1">
        <f t="shared" si="174"/>
        <v>0</v>
      </c>
      <c r="V143" s="1">
        <f t="shared" si="175"/>
        <v>0</v>
      </c>
      <c r="W143" s="1">
        <f t="shared" si="176"/>
        <v>0</v>
      </c>
      <c r="Y143" s="517" t="s">
        <v>678</v>
      </c>
      <c r="Z143" s="517" t="s">
        <v>678</v>
      </c>
      <c r="AA143" s="517" t="s">
        <v>678</v>
      </c>
      <c r="AB143" s="517" t="s">
        <v>678</v>
      </c>
      <c r="AC143" s="517" t="s">
        <v>678</v>
      </c>
      <c r="AD143" s="517" t="s">
        <v>678</v>
      </c>
      <c r="AE143" s="517" t="s">
        <v>678</v>
      </c>
      <c r="AF143" s="517" t="s">
        <v>678</v>
      </c>
      <c r="AG143" s="517" t="s">
        <v>678</v>
      </c>
      <c r="AH143" s="517" t="s">
        <v>678</v>
      </c>
      <c r="AI143" s="517" t="s">
        <v>678</v>
      </c>
      <c r="AJ143" s="517" t="s">
        <v>678</v>
      </c>
      <c r="AK143" s="517" t="s">
        <v>678</v>
      </c>
      <c r="AN143" s="362">
        <f t="shared" si="229"/>
        <v>1.2</v>
      </c>
      <c r="AO143" s="299" t="str">
        <f t="shared" si="230"/>
        <v>LR2 1</v>
      </c>
      <c r="AP143" s="300" t="str">
        <f t="shared" si="211"/>
        <v>雨水利用・雑排水再利用</v>
      </c>
      <c r="AQ143" s="301">
        <f t="shared" si="216"/>
        <v>0.6</v>
      </c>
      <c r="AR143" s="301">
        <f t="shared" si="217"/>
        <v>0.6</v>
      </c>
      <c r="AS143" s="301">
        <f t="shared" si="218"/>
        <v>0.6</v>
      </c>
      <c r="AT143" s="301">
        <f t="shared" si="219"/>
        <v>0.6</v>
      </c>
      <c r="AU143" s="301">
        <f t="shared" si="220"/>
        <v>0.6</v>
      </c>
      <c r="AV143" s="301">
        <f t="shared" si="221"/>
        <v>0.6</v>
      </c>
      <c r="AW143" s="301">
        <f t="shared" si="222"/>
        <v>0.6</v>
      </c>
      <c r="AX143" s="310">
        <f t="shared" si="223"/>
        <v>0.6</v>
      </c>
      <c r="AY143" s="301">
        <f t="shared" si="224"/>
        <v>0.6</v>
      </c>
      <c r="AZ143" s="301">
        <f t="shared" si="225"/>
        <v>0.6</v>
      </c>
      <c r="BA143" s="377">
        <f t="shared" si="212"/>
        <v>0</v>
      </c>
      <c r="BB143" s="318">
        <f t="shared" si="213"/>
        <v>0</v>
      </c>
      <c r="BC143" s="318">
        <f t="shared" si="214"/>
        <v>0</v>
      </c>
      <c r="BE143" s="362">
        <v>1.2</v>
      </c>
      <c r="BF143" s="303" t="s">
        <v>45</v>
      </c>
      <c r="BG143" s="300" t="s">
        <v>46</v>
      </c>
      <c r="BH143" s="306">
        <v>0.6</v>
      </c>
      <c r="BI143" s="306">
        <v>0.6</v>
      </c>
      <c r="BJ143" s="306">
        <v>0.6</v>
      </c>
      <c r="BK143" s="306">
        <v>0.6</v>
      </c>
      <c r="BL143" s="306">
        <v>0.6</v>
      </c>
      <c r="BM143" s="306">
        <v>0.6</v>
      </c>
      <c r="BN143" s="306">
        <v>0.6</v>
      </c>
      <c r="BO143" s="313">
        <v>0.6</v>
      </c>
      <c r="BP143" s="306">
        <v>0.6</v>
      </c>
      <c r="BQ143" s="306">
        <v>0.6</v>
      </c>
      <c r="BR143" s="378"/>
      <c r="BS143" s="320"/>
      <c r="BT143" s="320"/>
      <c r="BV143" s="362">
        <v>1.2</v>
      </c>
      <c r="BW143" s="303" t="s">
        <v>45</v>
      </c>
      <c r="BX143" s="300" t="s">
        <v>46</v>
      </c>
      <c r="BY143" s="306">
        <v>0.6</v>
      </c>
      <c r="BZ143" s="306">
        <v>0.6</v>
      </c>
      <c r="CA143" s="306">
        <v>0.6</v>
      </c>
      <c r="CB143" s="306">
        <v>0.6</v>
      </c>
      <c r="CC143" s="306">
        <v>0.6</v>
      </c>
      <c r="CD143" s="306">
        <v>0.6</v>
      </c>
      <c r="CE143" s="306">
        <v>0.6</v>
      </c>
      <c r="CF143" s="313">
        <v>0.6</v>
      </c>
      <c r="CG143" s="306">
        <v>0.6</v>
      </c>
      <c r="CH143" s="306">
        <v>0.6</v>
      </c>
      <c r="CI143" s="378"/>
      <c r="CJ143" s="320"/>
      <c r="CK143" s="320"/>
      <c r="CM143" s="362">
        <v>1.2</v>
      </c>
      <c r="CN143" s="303" t="s">
        <v>45</v>
      </c>
      <c r="CO143" s="300" t="s">
        <v>46</v>
      </c>
      <c r="CP143" s="306">
        <v>0.6</v>
      </c>
      <c r="CQ143" s="306">
        <v>0.6</v>
      </c>
      <c r="CR143" s="306">
        <v>0.6</v>
      </c>
      <c r="CS143" s="306">
        <v>0.6</v>
      </c>
      <c r="CT143" s="306">
        <v>0.6</v>
      </c>
      <c r="CU143" s="306">
        <v>0.6</v>
      </c>
      <c r="CV143" s="306">
        <v>0.6</v>
      </c>
      <c r="CW143" s="313">
        <v>0.6</v>
      </c>
      <c r="CX143" s="306">
        <v>0.6</v>
      </c>
      <c r="CY143" s="306">
        <v>0.6</v>
      </c>
      <c r="CZ143" s="378"/>
      <c r="DA143" s="320"/>
      <c r="DB143" s="320"/>
      <c r="DC143" s="416"/>
    </row>
    <row r="144" spans="1:108" x14ac:dyDescent="0.15">
      <c r="B144" s="163"/>
      <c r="C144" s="225"/>
      <c r="D144" s="141">
        <v>1</v>
      </c>
      <c r="E144" s="138" t="s">
        <v>284</v>
      </c>
      <c r="F144" s="157"/>
      <c r="H144" s="473">
        <f>IF(SUMPRODUCT($Y$7:$AH$7,K144:T144)=0,0,SUMPRODUCT($Y$7:$AH$7,Y144:AH144)/SUMPRODUCT($Y$7:$AH$7,K144:T144))</f>
        <v>4</v>
      </c>
      <c r="I144" s="473">
        <f>IF(SUMPRODUCT($AI$7:$AK$7,U144:W144)=0,0,SUMPRODUCT($AI$7:$AK$7,AI144:AK144)/SUMPRODUCT($AI$7:$AK$7,U144:W144))</f>
        <v>0</v>
      </c>
      <c r="K144" s="1">
        <f t="shared" si="233"/>
        <v>1</v>
      </c>
      <c r="L144" s="1">
        <f t="shared" si="165"/>
        <v>0</v>
      </c>
      <c r="M144" s="1">
        <f t="shared" si="166"/>
        <v>0</v>
      </c>
      <c r="N144" s="1">
        <f t="shared" si="167"/>
        <v>0</v>
      </c>
      <c r="O144" s="1">
        <f t="shared" si="168"/>
        <v>0</v>
      </c>
      <c r="P144" s="1">
        <f t="shared" si="169"/>
        <v>0</v>
      </c>
      <c r="Q144" s="1">
        <f t="shared" si="170"/>
        <v>0</v>
      </c>
      <c r="R144" s="1">
        <f t="shared" si="171"/>
        <v>0</v>
      </c>
      <c r="S144" s="1">
        <f t="shared" si="172"/>
        <v>0</v>
      </c>
      <c r="T144" s="1">
        <f t="shared" si="173"/>
        <v>0</v>
      </c>
      <c r="U144" s="1">
        <f t="shared" si="174"/>
        <v>0</v>
      </c>
      <c r="V144" s="1">
        <f t="shared" si="175"/>
        <v>0</v>
      </c>
      <c r="W144" s="1">
        <f t="shared" si="176"/>
        <v>0</v>
      </c>
      <c r="Y144" s="509">
        <v>4</v>
      </c>
      <c r="Z144" s="509"/>
      <c r="AA144" s="509"/>
      <c r="AB144" s="509"/>
      <c r="AC144" s="509"/>
      <c r="AD144" s="509"/>
      <c r="AE144" s="509"/>
      <c r="AF144" s="509"/>
      <c r="AG144" s="509"/>
      <c r="AH144" s="509"/>
      <c r="AI144" s="509"/>
      <c r="AJ144" s="509"/>
      <c r="AK144" s="509"/>
      <c r="AN144" s="299" t="str">
        <f t="shared" si="229"/>
        <v>1.2.1</v>
      </c>
      <c r="AO144" s="299" t="str">
        <f t="shared" si="230"/>
        <v>LR2 1.2</v>
      </c>
      <c r="AP144" s="300" t="str">
        <f t="shared" si="211"/>
        <v>雨水利用システム導入の有無</v>
      </c>
      <c r="AQ144" s="301">
        <f t="shared" si="216"/>
        <v>0.7</v>
      </c>
      <c r="AR144" s="301">
        <f t="shared" si="217"/>
        <v>0.7</v>
      </c>
      <c r="AS144" s="301">
        <f t="shared" si="218"/>
        <v>0.7</v>
      </c>
      <c r="AT144" s="301">
        <f t="shared" si="219"/>
        <v>0.7</v>
      </c>
      <c r="AU144" s="301">
        <f t="shared" si="220"/>
        <v>0.7</v>
      </c>
      <c r="AV144" s="301">
        <f t="shared" si="221"/>
        <v>0.7</v>
      </c>
      <c r="AW144" s="301">
        <f t="shared" si="222"/>
        <v>0.7</v>
      </c>
      <c r="AX144" s="310">
        <f t="shared" si="223"/>
        <v>0.7</v>
      </c>
      <c r="AY144" s="301">
        <f t="shared" si="224"/>
        <v>0.7</v>
      </c>
      <c r="AZ144" s="301">
        <f t="shared" si="225"/>
        <v>0.7</v>
      </c>
      <c r="BA144" s="377">
        <f t="shared" si="212"/>
        <v>0</v>
      </c>
      <c r="BB144" s="318">
        <f t="shared" si="213"/>
        <v>0</v>
      </c>
      <c r="BC144" s="318">
        <f t="shared" si="214"/>
        <v>0</v>
      </c>
      <c r="BE144" s="299" t="s">
        <v>655</v>
      </c>
      <c r="BF144" s="303" t="s">
        <v>47</v>
      </c>
      <c r="BG144" s="304" t="s">
        <v>656</v>
      </c>
      <c r="BH144" s="306">
        <v>0.7</v>
      </c>
      <c r="BI144" s="306">
        <v>0.7</v>
      </c>
      <c r="BJ144" s="306">
        <v>0.7</v>
      </c>
      <c r="BK144" s="306">
        <v>0.7</v>
      </c>
      <c r="BL144" s="306">
        <v>0.7</v>
      </c>
      <c r="BM144" s="306">
        <v>0.7</v>
      </c>
      <c r="BN144" s="306">
        <v>0.7</v>
      </c>
      <c r="BO144" s="313">
        <v>0.7</v>
      </c>
      <c r="BP144" s="306">
        <v>0.7</v>
      </c>
      <c r="BQ144" s="306">
        <v>0.7</v>
      </c>
      <c r="BR144" s="378"/>
      <c r="BS144" s="320"/>
      <c r="BT144" s="320"/>
      <c r="BV144" s="299" t="s">
        <v>655</v>
      </c>
      <c r="BW144" s="303" t="s">
        <v>47</v>
      </c>
      <c r="BX144" s="304" t="s">
        <v>656</v>
      </c>
      <c r="BY144" s="306">
        <v>0.7</v>
      </c>
      <c r="BZ144" s="306">
        <v>0.7</v>
      </c>
      <c r="CA144" s="306">
        <v>0.7</v>
      </c>
      <c r="CB144" s="306">
        <v>0.7</v>
      </c>
      <c r="CC144" s="306">
        <v>0.7</v>
      </c>
      <c r="CD144" s="306">
        <v>0.7</v>
      </c>
      <c r="CE144" s="306">
        <v>0.7</v>
      </c>
      <c r="CF144" s="313">
        <v>0.7</v>
      </c>
      <c r="CG144" s="306">
        <v>0.7</v>
      </c>
      <c r="CH144" s="306">
        <v>0.7</v>
      </c>
      <c r="CI144" s="378"/>
      <c r="CJ144" s="320"/>
      <c r="CK144" s="320"/>
      <c r="CM144" s="299" t="s">
        <v>655</v>
      </c>
      <c r="CN144" s="303" t="s">
        <v>47</v>
      </c>
      <c r="CO144" s="304" t="s">
        <v>656</v>
      </c>
      <c r="CP144" s="306">
        <v>0.7</v>
      </c>
      <c r="CQ144" s="306">
        <v>0.7</v>
      </c>
      <c r="CR144" s="306">
        <v>0.7</v>
      </c>
      <c r="CS144" s="306">
        <v>0.7</v>
      </c>
      <c r="CT144" s="306">
        <v>0.7</v>
      </c>
      <c r="CU144" s="306">
        <v>0.7</v>
      </c>
      <c r="CV144" s="306">
        <v>0.7</v>
      </c>
      <c r="CW144" s="313">
        <v>0.7</v>
      </c>
      <c r="CX144" s="306">
        <v>0.7</v>
      </c>
      <c r="CY144" s="306">
        <v>0.7</v>
      </c>
      <c r="CZ144" s="378"/>
      <c r="DA144" s="320"/>
      <c r="DB144" s="320"/>
      <c r="DC144" s="416"/>
    </row>
    <row r="145" spans="1:108" ht="14.25" thickBot="1" x14ac:dyDescent="0.2">
      <c r="B145" s="183"/>
      <c r="C145" s="226"/>
      <c r="D145" s="141">
        <v>2</v>
      </c>
      <c r="E145" s="552" t="s">
        <v>285</v>
      </c>
      <c r="F145" s="544"/>
      <c r="H145" s="470">
        <f t="shared" ref="H145" si="235">IF(SUMPRODUCT($Y$7:$AH$7,K145:T145)=0,0,SUMPRODUCT($Y$7:$AH$7,Y145:AH145)/SUMPRODUCT($Y$7:$AH$7,K145:T145))</f>
        <v>4</v>
      </c>
      <c r="I145" s="470">
        <f t="shared" ref="I145" si="236">IF(SUMPRODUCT($AI$7:$AK$7,U145:W145)=0,0,SUMPRODUCT($AI$7:$AK$7,AI145:AK145)/SUMPRODUCT($AI$7:$AK$7,U145:W145))</f>
        <v>0</v>
      </c>
      <c r="K145" s="1">
        <f t="shared" si="233"/>
        <v>1</v>
      </c>
      <c r="L145" s="1">
        <f t="shared" si="165"/>
        <v>0</v>
      </c>
      <c r="M145" s="1">
        <f t="shared" si="166"/>
        <v>0</v>
      </c>
      <c r="N145" s="1">
        <f t="shared" si="167"/>
        <v>0</v>
      </c>
      <c r="O145" s="1">
        <f t="shared" si="168"/>
        <v>0</v>
      </c>
      <c r="P145" s="1">
        <f t="shared" si="169"/>
        <v>0</v>
      </c>
      <c r="Q145" s="1">
        <f t="shared" si="170"/>
        <v>0</v>
      </c>
      <c r="R145" s="1">
        <f t="shared" si="171"/>
        <v>0</v>
      </c>
      <c r="S145" s="1">
        <f t="shared" si="172"/>
        <v>0</v>
      </c>
      <c r="T145" s="1">
        <f t="shared" si="173"/>
        <v>0</v>
      </c>
      <c r="U145" s="1">
        <f t="shared" si="174"/>
        <v>0</v>
      </c>
      <c r="V145" s="1">
        <f t="shared" si="175"/>
        <v>0</v>
      </c>
      <c r="W145" s="1">
        <f t="shared" si="176"/>
        <v>0</v>
      </c>
      <c r="Y145" s="507">
        <v>4</v>
      </c>
      <c r="Z145" s="507"/>
      <c r="AA145" s="507"/>
      <c r="AB145" s="507"/>
      <c r="AC145" s="507"/>
      <c r="AD145" s="507"/>
      <c r="AE145" s="507"/>
      <c r="AF145" s="507"/>
      <c r="AG145" s="507"/>
      <c r="AH145" s="507"/>
      <c r="AI145" s="507"/>
      <c r="AJ145" s="507"/>
      <c r="AK145" s="507"/>
      <c r="AN145" s="299" t="str">
        <f t="shared" si="229"/>
        <v>1.2.2</v>
      </c>
      <c r="AO145" s="299" t="str">
        <f t="shared" si="230"/>
        <v>LR2 1.2</v>
      </c>
      <c r="AP145" s="300" t="str">
        <f t="shared" si="211"/>
        <v>雑排水等再利用システム導入の有無</v>
      </c>
      <c r="AQ145" s="301">
        <f t="shared" si="216"/>
        <v>0.3</v>
      </c>
      <c r="AR145" s="301">
        <f t="shared" si="217"/>
        <v>0.3</v>
      </c>
      <c r="AS145" s="301">
        <f t="shared" si="218"/>
        <v>0.3</v>
      </c>
      <c r="AT145" s="301">
        <f t="shared" si="219"/>
        <v>0.3</v>
      </c>
      <c r="AU145" s="301">
        <f t="shared" si="220"/>
        <v>0.3</v>
      </c>
      <c r="AV145" s="301">
        <f t="shared" si="221"/>
        <v>0.3</v>
      </c>
      <c r="AW145" s="301">
        <f t="shared" si="222"/>
        <v>0.3</v>
      </c>
      <c r="AX145" s="310">
        <f t="shared" si="223"/>
        <v>0.3</v>
      </c>
      <c r="AY145" s="301">
        <f t="shared" si="224"/>
        <v>0.3</v>
      </c>
      <c r="AZ145" s="301">
        <f t="shared" si="225"/>
        <v>0.3</v>
      </c>
      <c r="BA145" s="377">
        <f t="shared" si="212"/>
        <v>0</v>
      </c>
      <c r="BB145" s="318">
        <f t="shared" si="213"/>
        <v>0</v>
      </c>
      <c r="BC145" s="318">
        <f t="shared" si="214"/>
        <v>0</v>
      </c>
      <c r="BE145" s="299" t="s">
        <v>657</v>
      </c>
      <c r="BF145" s="303" t="s">
        <v>47</v>
      </c>
      <c r="BG145" s="304" t="s">
        <v>48</v>
      </c>
      <c r="BH145" s="306">
        <v>0.3</v>
      </c>
      <c r="BI145" s="306">
        <v>0.3</v>
      </c>
      <c r="BJ145" s="306">
        <v>0.3</v>
      </c>
      <c r="BK145" s="306">
        <v>0.3</v>
      </c>
      <c r="BL145" s="306">
        <v>0.3</v>
      </c>
      <c r="BM145" s="306">
        <v>0.3</v>
      </c>
      <c r="BN145" s="306">
        <v>0.3</v>
      </c>
      <c r="BO145" s="313">
        <v>0.3</v>
      </c>
      <c r="BP145" s="306">
        <v>0.3</v>
      </c>
      <c r="BQ145" s="306">
        <v>0.3</v>
      </c>
      <c r="BR145" s="378"/>
      <c r="BS145" s="320"/>
      <c r="BT145" s="320"/>
      <c r="BV145" s="299" t="s">
        <v>657</v>
      </c>
      <c r="BW145" s="303" t="s">
        <v>47</v>
      </c>
      <c r="BX145" s="304" t="s">
        <v>48</v>
      </c>
      <c r="BY145" s="306">
        <v>0.3</v>
      </c>
      <c r="BZ145" s="306">
        <v>0.3</v>
      </c>
      <c r="CA145" s="306">
        <v>0.3</v>
      </c>
      <c r="CB145" s="306">
        <v>0.3</v>
      </c>
      <c r="CC145" s="306">
        <v>0.3</v>
      </c>
      <c r="CD145" s="306">
        <v>0.3</v>
      </c>
      <c r="CE145" s="306">
        <v>0.3</v>
      </c>
      <c r="CF145" s="313">
        <v>0.3</v>
      </c>
      <c r="CG145" s="306">
        <v>0.3</v>
      </c>
      <c r="CH145" s="306">
        <v>0.3</v>
      </c>
      <c r="CI145" s="378"/>
      <c r="CJ145" s="320"/>
      <c r="CK145" s="320"/>
      <c r="CM145" s="299" t="s">
        <v>657</v>
      </c>
      <c r="CN145" s="303" t="s">
        <v>47</v>
      </c>
      <c r="CO145" s="304" t="s">
        <v>48</v>
      </c>
      <c r="CP145" s="306">
        <v>0.3</v>
      </c>
      <c r="CQ145" s="306">
        <v>0.3</v>
      </c>
      <c r="CR145" s="306">
        <v>0.3</v>
      </c>
      <c r="CS145" s="306">
        <v>0.3</v>
      </c>
      <c r="CT145" s="306">
        <v>0.3</v>
      </c>
      <c r="CU145" s="306">
        <v>0.3</v>
      </c>
      <c r="CV145" s="306">
        <v>0.3</v>
      </c>
      <c r="CW145" s="313">
        <v>0.3</v>
      </c>
      <c r="CX145" s="306">
        <v>0.3</v>
      </c>
      <c r="CY145" s="306">
        <v>0.3</v>
      </c>
      <c r="CZ145" s="378"/>
      <c r="DA145" s="320"/>
      <c r="DB145" s="320"/>
      <c r="DC145" s="416"/>
    </row>
    <row r="146" spans="1:108" s="239" customFormat="1" ht="14.25" thickBot="1" x14ac:dyDescent="0.2">
      <c r="A146"/>
      <c r="B146" s="214">
        <v>2</v>
      </c>
      <c r="C146" s="439" t="s">
        <v>286</v>
      </c>
      <c r="D146" s="439"/>
      <c r="E146" s="439"/>
      <c r="F146" s="155"/>
      <c r="G146"/>
      <c r="H146" s="480"/>
      <c r="I146" s="481"/>
      <c r="J146" s="440"/>
      <c r="K146" s="1">
        <f t="shared" si="233"/>
        <v>0</v>
      </c>
      <c r="L146" s="1">
        <f t="shared" si="165"/>
        <v>0</v>
      </c>
      <c r="M146" s="1">
        <f t="shared" si="166"/>
        <v>0</v>
      </c>
      <c r="N146" s="1">
        <f t="shared" si="167"/>
        <v>0</v>
      </c>
      <c r="O146" s="1">
        <f t="shared" si="168"/>
        <v>0</v>
      </c>
      <c r="P146" s="1">
        <f t="shared" si="169"/>
        <v>0</v>
      </c>
      <c r="Q146" s="1">
        <f t="shared" si="170"/>
        <v>0</v>
      </c>
      <c r="R146" s="1">
        <f t="shared" si="171"/>
        <v>0</v>
      </c>
      <c r="S146" s="1">
        <f t="shared" si="172"/>
        <v>0</v>
      </c>
      <c r="T146" s="1">
        <f t="shared" si="173"/>
        <v>0</v>
      </c>
      <c r="U146" s="1">
        <f t="shared" si="174"/>
        <v>0</v>
      </c>
      <c r="V146" s="1">
        <f t="shared" si="175"/>
        <v>0</v>
      </c>
      <c r="W146" s="1">
        <f t="shared" si="176"/>
        <v>0</v>
      </c>
      <c r="X146" s="440"/>
      <c r="Y146" s="517" t="s">
        <v>678</v>
      </c>
      <c r="Z146" s="517" t="s">
        <v>678</v>
      </c>
      <c r="AA146" s="517" t="s">
        <v>678</v>
      </c>
      <c r="AB146" s="517" t="s">
        <v>678</v>
      </c>
      <c r="AC146" s="517" t="s">
        <v>678</v>
      </c>
      <c r="AD146" s="517" t="s">
        <v>678</v>
      </c>
      <c r="AE146" s="517" t="s">
        <v>678</v>
      </c>
      <c r="AF146" s="517" t="s">
        <v>678</v>
      </c>
      <c r="AG146" s="517" t="s">
        <v>678</v>
      </c>
      <c r="AH146" s="517" t="s">
        <v>678</v>
      </c>
      <c r="AI146" s="517" t="s">
        <v>678</v>
      </c>
      <c r="AJ146" s="517" t="s">
        <v>678</v>
      </c>
      <c r="AK146" s="517" t="s">
        <v>678</v>
      </c>
      <c r="AL146"/>
      <c r="AM146"/>
      <c r="AN146" s="290">
        <f t="shared" si="229"/>
        <v>2</v>
      </c>
      <c r="AO146" s="290" t="str">
        <f t="shared" si="230"/>
        <v>LR2</v>
      </c>
      <c r="AP146" s="291" t="str">
        <f t="shared" si="211"/>
        <v>非再生性資源の使用量削減</v>
      </c>
      <c r="AQ146" s="292">
        <f t="shared" si="216"/>
        <v>0.6</v>
      </c>
      <c r="AR146" s="292">
        <f t="shared" si="217"/>
        <v>0.6</v>
      </c>
      <c r="AS146" s="292">
        <f t="shared" si="218"/>
        <v>0.6</v>
      </c>
      <c r="AT146" s="292">
        <f t="shared" si="219"/>
        <v>0.6</v>
      </c>
      <c r="AU146" s="292">
        <f t="shared" si="220"/>
        <v>0.6</v>
      </c>
      <c r="AV146" s="292">
        <f t="shared" si="221"/>
        <v>0.6</v>
      </c>
      <c r="AW146" s="292">
        <f t="shared" si="222"/>
        <v>0.6</v>
      </c>
      <c r="AX146" s="348">
        <f t="shared" si="223"/>
        <v>0.6</v>
      </c>
      <c r="AY146" s="292">
        <f t="shared" si="224"/>
        <v>0.6</v>
      </c>
      <c r="AZ146" s="292">
        <f t="shared" si="225"/>
        <v>0.6</v>
      </c>
      <c r="BA146" s="373">
        <f t="shared" si="212"/>
        <v>0</v>
      </c>
      <c r="BB146" s="374">
        <f t="shared" si="213"/>
        <v>0</v>
      </c>
      <c r="BC146" s="374">
        <f t="shared" si="214"/>
        <v>0</v>
      </c>
      <c r="BD146"/>
      <c r="BE146" s="290">
        <v>2</v>
      </c>
      <c r="BF146" s="295" t="s">
        <v>346</v>
      </c>
      <c r="BG146" s="315" t="s">
        <v>286</v>
      </c>
      <c r="BH146" s="296">
        <v>0.6</v>
      </c>
      <c r="BI146" s="296">
        <v>0.6</v>
      </c>
      <c r="BJ146" s="296">
        <v>0.6</v>
      </c>
      <c r="BK146" s="296">
        <v>0.6</v>
      </c>
      <c r="BL146" s="296">
        <v>0.6</v>
      </c>
      <c r="BM146" s="296">
        <v>0.6</v>
      </c>
      <c r="BN146" s="296">
        <v>0.6</v>
      </c>
      <c r="BO146" s="296">
        <v>0.6</v>
      </c>
      <c r="BP146" s="296">
        <v>0.6</v>
      </c>
      <c r="BQ146" s="296">
        <v>0.6</v>
      </c>
      <c r="BR146" s="375"/>
      <c r="BS146" s="376"/>
      <c r="BT146" s="376"/>
      <c r="BU146"/>
      <c r="BV146" s="290">
        <v>2</v>
      </c>
      <c r="BW146" s="295" t="s">
        <v>346</v>
      </c>
      <c r="BX146" s="315" t="s">
        <v>286</v>
      </c>
      <c r="BY146" s="296">
        <v>0.6</v>
      </c>
      <c r="BZ146" s="296">
        <v>0.6</v>
      </c>
      <c r="CA146" s="296">
        <v>0.6</v>
      </c>
      <c r="CB146" s="296">
        <v>0.6</v>
      </c>
      <c r="CC146" s="296">
        <v>0.6</v>
      </c>
      <c r="CD146" s="296">
        <v>0.6</v>
      </c>
      <c r="CE146" s="296">
        <v>0.6</v>
      </c>
      <c r="CF146" s="296">
        <v>0.6</v>
      </c>
      <c r="CG146" s="296">
        <v>0.6</v>
      </c>
      <c r="CH146" s="296">
        <v>0.6</v>
      </c>
      <c r="CI146" s="375"/>
      <c r="CJ146" s="376"/>
      <c r="CK146" s="376"/>
      <c r="CL146"/>
      <c r="CM146" s="290">
        <v>2</v>
      </c>
      <c r="CN146" s="295" t="s">
        <v>346</v>
      </c>
      <c r="CO146" s="315" t="s">
        <v>286</v>
      </c>
      <c r="CP146" s="296">
        <v>0.6</v>
      </c>
      <c r="CQ146" s="296">
        <v>0.6</v>
      </c>
      <c r="CR146" s="296">
        <v>0.6</v>
      </c>
      <c r="CS146" s="296">
        <v>0.6</v>
      </c>
      <c r="CT146" s="296">
        <v>0.6</v>
      </c>
      <c r="CU146" s="296">
        <v>0.6</v>
      </c>
      <c r="CV146" s="296">
        <v>0.6</v>
      </c>
      <c r="CW146" s="296">
        <v>0.6</v>
      </c>
      <c r="CX146" s="296">
        <v>0.6</v>
      </c>
      <c r="CY146" s="296">
        <v>0.6</v>
      </c>
      <c r="CZ146" s="375"/>
      <c r="DA146" s="376"/>
      <c r="DB146" s="376"/>
      <c r="DC146" s="426"/>
      <c r="DD146"/>
    </row>
    <row r="147" spans="1:108" s="239" customFormat="1" x14ac:dyDescent="0.15">
      <c r="A147"/>
      <c r="B147" s="216"/>
      <c r="C147" s="150">
        <v>2.1</v>
      </c>
      <c r="D147" s="190" t="s">
        <v>287</v>
      </c>
      <c r="E147" s="138"/>
      <c r="F147" s="157"/>
      <c r="G147"/>
      <c r="H147" s="473">
        <f>IF(SUMPRODUCT($Y$7:$AH$7,K147:T147)=0,0,SUMPRODUCT($Y$7:$AH$7,Y147:AH147)/SUMPRODUCT($Y$7:$AH$7,K147:T147))</f>
        <v>4</v>
      </c>
      <c r="I147" s="473">
        <f>IF(SUMPRODUCT($AI$7:$AK$7,U147:W147)=0,0,SUMPRODUCT($AI$7:$AK$7,AI147:AK147)/SUMPRODUCT($AI$7:$AK$7,U147:W147))</f>
        <v>0</v>
      </c>
      <c r="J147" s="440"/>
      <c r="K147" s="1">
        <f t="shared" si="233"/>
        <v>1</v>
      </c>
      <c r="L147" s="1">
        <f t="shared" si="165"/>
        <v>0</v>
      </c>
      <c r="M147" s="1">
        <f t="shared" si="166"/>
        <v>0</v>
      </c>
      <c r="N147" s="1">
        <f t="shared" si="167"/>
        <v>0</v>
      </c>
      <c r="O147" s="1">
        <f t="shared" si="168"/>
        <v>0</v>
      </c>
      <c r="P147" s="1">
        <f t="shared" si="169"/>
        <v>0</v>
      </c>
      <c r="Q147" s="1">
        <f t="shared" si="170"/>
        <v>0</v>
      </c>
      <c r="R147" s="1">
        <f t="shared" si="171"/>
        <v>0</v>
      </c>
      <c r="S147" s="1">
        <f t="shared" si="172"/>
        <v>0</v>
      </c>
      <c r="T147" s="1">
        <f t="shared" si="173"/>
        <v>0</v>
      </c>
      <c r="U147" s="1">
        <f t="shared" si="174"/>
        <v>0</v>
      </c>
      <c r="V147" s="1">
        <f t="shared" si="175"/>
        <v>0</v>
      </c>
      <c r="W147" s="1">
        <f t="shared" si="176"/>
        <v>0</v>
      </c>
      <c r="X147" s="440"/>
      <c r="Y147" s="509">
        <v>4</v>
      </c>
      <c r="Z147" s="509"/>
      <c r="AA147" s="509"/>
      <c r="AB147" s="509"/>
      <c r="AC147" s="509"/>
      <c r="AD147" s="509"/>
      <c r="AE147" s="509"/>
      <c r="AF147" s="509"/>
      <c r="AG147" s="509"/>
      <c r="AH147" s="509"/>
      <c r="AI147" s="509"/>
      <c r="AJ147" s="509"/>
      <c r="AK147" s="509"/>
      <c r="AL147"/>
      <c r="AM147"/>
      <c r="AN147" s="299" t="str">
        <f t="shared" si="229"/>
        <v>2.1</v>
      </c>
      <c r="AO147" s="299" t="str">
        <f t="shared" si="230"/>
        <v>LR2 2</v>
      </c>
      <c r="AP147" s="300" t="str">
        <f t="shared" si="211"/>
        <v>材料使用量の削減</v>
      </c>
      <c r="AQ147" s="301">
        <f t="shared" si="216"/>
        <v>0.1</v>
      </c>
      <c r="AR147" s="301">
        <f t="shared" si="217"/>
        <v>0.1</v>
      </c>
      <c r="AS147" s="301">
        <f t="shared" si="218"/>
        <v>0.1</v>
      </c>
      <c r="AT147" s="301">
        <f t="shared" si="219"/>
        <v>0.1</v>
      </c>
      <c r="AU147" s="301">
        <f t="shared" si="220"/>
        <v>0.1</v>
      </c>
      <c r="AV147" s="301">
        <f t="shared" si="221"/>
        <v>0.1</v>
      </c>
      <c r="AW147" s="301">
        <f t="shared" si="222"/>
        <v>0.1</v>
      </c>
      <c r="AX147" s="310">
        <f t="shared" si="223"/>
        <v>0.1</v>
      </c>
      <c r="AY147" s="301">
        <f t="shared" si="224"/>
        <v>0.1</v>
      </c>
      <c r="AZ147" s="301">
        <f t="shared" si="225"/>
        <v>0.1</v>
      </c>
      <c r="BA147" s="377">
        <f t="shared" si="212"/>
        <v>0</v>
      </c>
      <c r="BB147" s="318">
        <f t="shared" si="213"/>
        <v>0</v>
      </c>
      <c r="BC147" s="318">
        <f t="shared" si="214"/>
        <v>0</v>
      </c>
      <c r="BD147"/>
      <c r="BE147" s="299" t="s">
        <v>658</v>
      </c>
      <c r="BF147" s="295" t="s">
        <v>49</v>
      </c>
      <c r="BG147" s="304" t="s">
        <v>287</v>
      </c>
      <c r="BH147" s="354">
        <v>0.1</v>
      </c>
      <c r="BI147" s="354">
        <v>0.1</v>
      </c>
      <c r="BJ147" s="354">
        <v>0.1</v>
      </c>
      <c r="BK147" s="354">
        <v>0.1</v>
      </c>
      <c r="BL147" s="354">
        <v>0.1</v>
      </c>
      <c r="BM147" s="354">
        <v>0.1</v>
      </c>
      <c r="BN147" s="354">
        <v>0.1</v>
      </c>
      <c r="BO147" s="354">
        <v>0.1</v>
      </c>
      <c r="BP147" s="354">
        <v>0.1</v>
      </c>
      <c r="BQ147" s="354">
        <v>0.1</v>
      </c>
      <c r="BR147" s="379"/>
      <c r="BS147" s="376"/>
      <c r="BT147" s="376"/>
      <c r="BU147"/>
      <c r="BV147" s="299" t="s">
        <v>659</v>
      </c>
      <c r="BW147" s="295" t="s">
        <v>49</v>
      </c>
      <c r="BX147" s="304" t="s">
        <v>287</v>
      </c>
      <c r="BY147" s="354">
        <v>0.1</v>
      </c>
      <c r="BZ147" s="354">
        <v>0.1</v>
      </c>
      <c r="CA147" s="354">
        <v>0.1</v>
      </c>
      <c r="CB147" s="354">
        <v>0.1</v>
      </c>
      <c r="CC147" s="354">
        <v>0.1</v>
      </c>
      <c r="CD147" s="354">
        <v>0.1</v>
      </c>
      <c r="CE147" s="354">
        <v>0.1</v>
      </c>
      <c r="CF147" s="354">
        <v>0.1</v>
      </c>
      <c r="CG147" s="354">
        <v>0.1</v>
      </c>
      <c r="CH147" s="354">
        <v>0.1</v>
      </c>
      <c r="CI147" s="379"/>
      <c r="CJ147" s="376"/>
      <c r="CK147" s="376"/>
      <c r="CL147"/>
      <c r="CM147" s="299" t="s">
        <v>659</v>
      </c>
      <c r="CN147" s="295" t="s">
        <v>49</v>
      </c>
      <c r="CO147" s="304" t="s">
        <v>287</v>
      </c>
      <c r="CP147" s="354">
        <v>0.1</v>
      </c>
      <c r="CQ147" s="354">
        <v>0.1</v>
      </c>
      <c r="CR147" s="354">
        <v>0.1</v>
      </c>
      <c r="CS147" s="354">
        <v>0.1</v>
      </c>
      <c r="CT147" s="354">
        <v>0.1</v>
      </c>
      <c r="CU147" s="354">
        <v>0.1</v>
      </c>
      <c r="CV147" s="354">
        <v>0.1</v>
      </c>
      <c r="CW147" s="354">
        <v>0.1</v>
      </c>
      <c r="CX147" s="354">
        <v>0.1</v>
      </c>
      <c r="CY147" s="354">
        <v>0.1</v>
      </c>
      <c r="CZ147" s="375"/>
      <c r="DA147" s="376"/>
      <c r="DB147" s="376"/>
      <c r="DC147" s="426"/>
      <c r="DD147"/>
    </row>
    <row r="148" spans="1:108" x14ac:dyDescent="0.15">
      <c r="B148" s="167"/>
      <c r="C148" s="150">
        <v>2.2000000000000002</v>
      </c>
      <c r="D148" s="190" t="s">
        <v>288</v>
      </c>
      <c r="E148" s="138"/>
      <c r="F148" s="157"/>
      <c r="H148" s="474">
        <f t="shared" ref="H148" si="237">IF(SUMPRODUCT($Y$7:$AH$7,K148:T148)=0,0,SUMPRODUCT($Y$7:$AH$7,Y148:AH148)/SUMPRODUCT($Y$7:$AH$7,K148:T148))</f>
        <v>4</v>
      </c>
      <c r="I148" s="474">
        <f t="shared" ref="I148" si="238">IF(SUMPRODUCT($AI$7:$AK$7,U148:W148)=0,0,SUMPRODUCT($AI$7:$AK$7,AI148:AK148)/SUMPRODUCT($AI$7:$AK$7,U148:W148))</f>
        <v>0</v>
      </c>
      <c r="K148" s="1">
        <f t="shared" si="233"/>
        <v>1</v>
      </c>
      <c r="L148" s="1">
        <f t="shared" si="165"/>
        <v>0</v>
      </c>
      <c r="M148" s="1">
        <f t="shared" si="166"/>
        <v>0</v>
      </c>
      <c r="N148" s="1">
        <f t="shared" si="167"/>
        <v>0</v>
      </c>
      <c r="O148" s="1">
        <f t="shared" si="168"/>
        <v>0</v>
      </c>
      <c r="P148" s="1">
        <f t="shared" si="169"/>
        <v>0</v>
      </c>
      <c r="Q148" s="1">
        <f t="shared" si="170"/>
        <v>0</v>
      </c>
      <c r="R148" s="1">
        <f t="shared" si="171"/>
        <v>0</v>
      </c>
      <c r="S148" s="1">
        <f t="shared" si="172"/>
        <v>0</v>
      </c>
      <c r="T148" s="1">
        <f t="shared" si="173"/>
        <v>0</v>
      </c>
      <c r="U148" s="1">
        <f t="shared" si="174"/>
        <v>0</v>
      </c>
      <c r="V148" s="1">
        <f t="shared" si="175"/>
        <v>0</v>
      </c>
      <c r="W148" s="1">
        <f t="shared" si="176"/>
        <v>0</v>
      </c>
      <c r="Y148" s="510">
        <v>4</v>
      </c>
      <c r="Z148" s="510"/>
      <c r="AA148" s="510"/>
      <c r="AB148" s="510"/>
      <c r="AC148" s="510"/>
      <c r="AD148" s="510"/>
      <c r="AE148" s="510"/>
      <c r="AF148" s="510"/>
      <c r="AG148" s="510"/>
      <c r="AH148" s="510"/>
      <c r="AI148" s="510"/>
      <c r="AJ148" s="510"/>
      <c r="AK148" s="510"/>
      <c r="AN148" s="299" t="str">
        <f t="shared" si="229"/>
        <v>2.2</v>
      </c>
      <c r="AO148" s="299" t="str">
        <f t="shared" si="230"/>
        <v>LR2 2</v>
      </c>
      <c r="AP148" s="300" t="str">
        <f t="shared" si="211"/>
        <v>既存建築躯体等の継続使用</v>
      </c>
      <c r="AQ148" s="301">
        <f t="shared" si="216"/>
        <v>0.2</v>
      </c>
      <c r="AR148" s="301">
        <f t="shared" si="217"/>
        <v>0.2</v>
      </c>
      <c r="AS148" s="301">
        <f t="shared" si="218"/>
        <v>0.2</v>
      </c>
      <c r="AT148" s="301">
        <f t="shared" si="219"/>
        <v>0.2</v>
      </c>
      <c r="AU148" s="301">
        <f t="shared" si="220"/>
        <v>0.2</v>
      </c>
      <c r="AV148" s="301">
        <f t="shared" si="221"/>
        <v>0.2</v>
      </c>
      <c r="AW148" s="301">
        <f t="shared" si="222"/>
        <v>0.2</v>
      </c>
      <c r="AX148" s="310">
        <f t="shared" si="223"/>
        <v>0.2</v>
      </c>
      <c r="AY148" s="301">
        <f t="shared" si="224"/>
        <v>0.2</v>
      </c>
      <c r="AZ148" s="301">
        <f t="shared" si="225"/>
        <v>0.2</v>
      </c>
      <c r="BA148" s="377">
        <f t="shared" si="212"/>
        <v>0</v>
      </c>
      <c r="BB148" s="318">
        <f t="shared" si="213"/>
        <v>0</v>
      </c>
      <c r="BC148" s="318">
        <f t="shared" si="214"/>
        <v>0</v>
      </c>
      <c r="BE148" s="299" t="s">
        <v>660</v>
      </c>
      <c r="BF148" s="303" t="s">
        <v>49</v>
      </c>
      <c r="BG148" s="300" t="s">
        <v>288</v>
      </c>
      <c r="BH148" s="306">
        <v>0.2</v>
      </c>
      <c r="BI148" s="306">
        <v>0.2</v>
      </c>
      <c r="BJ148" s="306">
        <v>0.2</v>
      </c>
      <c r="BK148" s="306">
        <v>0.2</v>
      </c>
      <c r="BL148" s="306">
        <v>0.2</v>
      </c>
      <c r="BM148" s="306">
        <v>0.2</v>
      </c>
      <c r="BN148" s="306">
        <v>0.2</v>
      </c>
      <c r="BO148" s="306">
        <v>0.2</v>
      </c>
      <c r="BP148" s="306">
        <v>0.2</v>
      </c>
      <c r="BQ148" s="306">
        <v>0.2</v>
      </c>
      <c r="BR148" s="378"/>
      <c r="BS148" s="320"/>
      <c r="BT148" s="320"/>
      <c r="BV148" s="299" t="s">
        <v>661</v>
      </c>
      <c r="BW148" s="303" t="s">
        <v>49</v>
      </c>
      <c r="BX148" s="300" t="s">
        <v>288</v>
      </c>
      <c r="BY148" s="306">
        <v>0.2</v>
      </c>
      <c r="BZ148" s="306">
        <v>0.2</v>
      </c>
      <c r="CA148" s="306">
        <v>0.2</v>
      </c>
      <c r="CB148" s="306">
        <v>0.2</v>
      </c>
      <c r="CC148" s="306">
        <v>0.2</v>
      </c>
      <c r="CD148" s="306">
        <v>0.2</v>
      </c>
      <c r="CE148" s="306">
        <v>0.2</v>
      </c>
      <c r="CF148" s="306">
        <v>0.2</v>
      </c>
      <c r="CG148" s="306">
        <v>0.2</v>
      </c>
      <c r="CH148" s="306">
        <v>0.2</v>
      </c>
      <c r="CI148" s="378"/>
      <c r="CJ148" s="320"/>
      <c r="CK148" s="320"/>
      <c r="CM148" s="299" t="s">
        <v>661</v>
      </c>
      <c r="CN148" s="303" t="s">
        <v>49</v>
      </c>
      <c r="CO148" s="300" t="s">
        <v>288</v>
      </c>
      <c r="CP148" s="306">
        <v>0.2</v>
      </c>
      <c r="CQ148" s="306">
        <v>0.2</v>
      </c>
      <c r="CR148" s="306">
        <v>0.2</v>
      </c>
      <c r="CS148" s="306">
        <v>0.2</v>
      </c>
      <c r="CT148" s="306">
        <v>0.2</v>
      </c>
      <c r="CU148" s="306">
        <v>0.2</v>
      </c>
      <c r="CV148" s="306">
        <v>0.2</v>
      </c>
      <c r="CW148" s="306">
        <v>0.2</v>
      </c>
      <c r="CX148" s="306">
        <v>0.2</v>
      </c>
      <c r="CY148" s="306">
        <v>0.2</v>
      </c>
      <c r="CZ148" s="378"/>
      <c r="DA148" s="320"/>
      <c r="DB148" s="320"/>
      <c r="DC148" s="416"/>
    </row>
    <row r="149" spans="1:108" x14ac:dyDescent="0.15">
      <c r="B149" s="163"/>
      <c r="C149" s="150">
        <v>2.2999999999999998</v>
      </c>
      <c r="D149" s="138" t="s">
        <v>289</v>
      </c>
      <c r="E149" s="138"/>
      <c r="F149" s="157"/>
      <c r="H149" s="474">
        <f t="shared" ref="H149:H152" si="239">IF(SUMPRODUCT($Y$7:$AH$7,K149:T149)=0,0,SUMPRODUCT($Y$7:$AH$7,Y149:AH149)/SUMPRODUCT($Y$7:$AH$7,K149:T149))</f>
        <v>4</v>
      </c>
      <c r="I149" s="474">
        <f t="shared" ref="I149:I152" si="240">IF(SUMPRODUCT($AI$7:$AK$7,U149:W149)=0,0,SUMPRODUCT($AI$7:$AK$7,AI149:AK149)/SUMPRODUCT($AI$7:$AK$7,U149:W149))</f>
        <v>0</v>
      </c>
      <c r="K149" s="1">
        <f t="shared" si="233"/>
        <v>1</v>
      </c>
      <c r="L149" s="1">
        <f t="shared" si="165"/>
        <v>0</v>
      </c>
      <c r="M149" s="1">
        <f t="shared" si="166"/>
        <v>0</v>
      </c>
      <c r="N149" s="1">
        <f t="shared" si="167"/>
        <v>0</v>
      </c>
      <c r="O149" s="1">
        <f t="shared" si="168"/>
        <v>0</v>
      </c>
      <c r="P149" s="1">
        <f t="shared" si="169"/>
        <v>0</v>
      </c>
      <c r="Q149" s="1">
        <f t="shared" si="170"/>
        <v>0</v>
      </c>
      <c r="R149" s="1">
        <f t="shared" si="171"/>
        <v>0</v>
      </c>
      <c r="S149" s="1">
        <f t="shared" si="172"/>
        <v>0</v>
      </c>
      <c r="T149" s="1">
        <f t="shared" si="173"/>
        <v>0</v>
      </c>
      <c r="U149" s="1">
        <f t="shared" si="174"/>
        <v>0</v>
      </c>
      <c r="V149" s="1">
        <f t="shared" si="175"/>
        <v>0</v>
      </c>
      <c r="W149" s="1">
        <f t="shared" si="176"/>
        <v>0</v>
      </c>
      <c r="Y149" s="510">
        <v>4</v>
      </c>
      <c r="Z149" s="510"/>
      <c r="AA149" s="510"/>
      <c r="AB149" s="510"/>
      <c r="AC149" s="510"/>
      <c r="AD149" s="510"/>
      <c r="AE149" s="510"/>
      <c r="AF149" s="510"/>
      <c r="AG149" s="510"/>
      <c r="AH149" s="510"/>
      <c r="AI149" s="510"/>
      <c r="AJ149" s="510"/>
      <c r="AK149" s="510"/>
      <c r="AN149" s="299" t="str">
        <f t="shared" si="229"/>
        <v>2.3</v>
      </c>
      <c r="AO149" s="299" t="str">
        <f t="shared" si="230"/>
        <v>LR2 2</v>
      </c>
      <c r="AP149" s="300" t="str">
        <f t="shared" si="211"/>
        <v>躯体材料におけるリサイクル材の使用</v>
      </c>
      <c r="AQ149" s="301">
        <f t="shared" si="216"/>
        <v>0.2</v>
      </c>
      <c r="AR149" s="301">
        <f t="shared" si="217"/>
        <v>0.2</v>
      </c>
      <c r="AS149" s="301">
        <f t="shared" si="218"/>
        <v>0.2</v>
      </c>
      <c r="AT149" s="301">
        <f t="shared" si="219"/>
        <v>0.2</v>
      </c>
      <c r="AU149" s="301">
        <f t="shared" si="220"/>
        <v>0.2</v>
      </c>
      <c r="AV149" s="301">
        <f t="shared" si="221"/>
        <v>0.2</v>
      </c>
      <c r="AW149" s="301">
        <f t="shared" si="222"/>
        <v>0.2</v>
      </c>
      <c r="AX149" s="310">
        <f t="shared" si="223"/>
        <v>0.2</v>
      </c>
      <c r="AY149" s="301">
        <f t="shared" si="224"/>
        <v>0.2</v>
      </c>
      <c r="AZ149" s="301">
        <f t="shared" si="225"/>
        <v>0.2</v>
      </c>
      <c r="BA149" s="377">
        <f t="shared" si="212"/>
        <v>0</v>
      </c>
      <c r="BB149" s="318">
        <f t="shared" si="213"/>
        <v>0</v>
      </c>
      <c r="BC149" s="318">
        <f t="shared" si="214"/>
        <v>0</v>
      </c>
      <c r="BE149" s="299" t="s">
        <v>662</v>
      </c>
      <c r="BF149" s="303" t="s">
        <v>49</v>
      </c>
      <c r="BG149" s="300" t="s">
        <v>289</v>
      </c>
      <c r="BH149" s="306">
        <v>0.2</v>
      </c>
      <c r="BI149" s="306">
        <v>0.2</v>
      </c>
      <c r="BJ149" s="306">
        <v>0.2</v>
      </c>
      <c r="BK149" s="306">
        <v>0.2</v>
      </c>
      <c r="BL149" s="306">
        <v>0.2</v>
      </c>
      <c r="BM149" s="306">
        <v>0.2</v>
      </c>
      <c r="BN149" s="306">
        <v>0.2</v>
      </c>
      <c r="BO149" s="306">
        <v>0.2</v>
      </c>
      <c r="BP149" s="306">
        <v>0.2</v>
      </c>
      <c r="BQ149" s="306">
        <v>0.2</v>
      </c>
      <c r="BR149" s="378"/>
      <c r="BS149" s="320"/>
      <c r="BT149" s="320"/>
      <c r="BV149" s="299" t="s">
        <v>663</v>
      </c>
      <c r="BW149" s="303" t="s">
        <v>49</v>
      </c>
      <c r="BX149" s="300" t="s">
        <v>289</v>
      </c>
      <c r="BY149" s="306">
        <v>0.2</v>
      </c>
      <c r="BZ149" s="306">
        <v>0.2</v>
      </c>
      <c r="CA149" s="306">
        <v>0.2</v>
      </c>
      <c r="CB149" s="306">
        <v>0.2</v>
      </c>
      <c r="CC149" s="306">
        <v>0.2</v>
      </c>
      <c r="CD149" s="306">
        <v>0.2</v>
      </c>
      <c r="CE149" s="306">
        <v>0.2</v>
      </c>
      <c r="CF149" s="306">
        <v>0.2</v>
      </c>
      <c r="CG149" s="306">
        <v>0.2</v>
      </c>
      <c r="CH149" s="306">
        <v>0.2</v>
      </c>
      <c r="CI149" s="378"/>
      <c r="CJ149" s="320"/>
      <c r="CK149" s="320"/>
      <c r="CM149" s="299" t="s">
        <v>663</v>
      </c>
      <c r="CN149" s="303" t="s">
        <v>49</v>
      </c>
      <c r="CO149" s="300" t="s">
        <v>289</v>
      </c>
      <c r="CP149" s="306">
        <v>0.2</v>
      </c>
      <c r="CQ149" s="306">
        <v>0.2</v>
      </c>
      <c r="CR149" s="306">
        <v>0.2</v>
      </c>
      <c r="CS149" s="306">
        <v>0.2</v>
      </c>
      <c r="CT149" s="306">
        <v>0.2</v>
      </c>
      <c r="CU149" s="306">
        <v>0.2</v>
      </c>
      <c r="CV149" s="306">
        <v>0.2</v>
      </c>
      <c r="CW149" s="306">
        <v>0.2</v>
      </c>
      <c r="CX149" s="306">
        <v>0.2</v>
      </c>
      <c r="CY149" s="306">
        <v>0.2</v>
      </c>
      <c r="CZ149" s="378"/>
      <c r="DA149" s="320"/>
      <c r="DB149" s="320"/>
      <c r="DC149" s="416"/>
    </row>
    <row r="150" spans="1:108" x14ac:dyDescent="0.15">
      <c r="B150" s="163"/>
      <c r="C150" s="150">
        <v>2.4</v>
      </c>
      <c r="D150" s="542" t="s">
        <v>6</v>
      </c>
      <c r="E150" s="543"/>
      <c r="F150" s="544"/>
      <c r="H150" s="474">
        <f t="shared" si="239"/>
        <v>4</v>
      </c>
      <c r="I150" s="474">
        <f t="shared" si="240"/>
        <v>0</v>
      </c>
      <c r="K150" s="1">
        <f t="shared" si="233"/>
        <v>1</v>
      </c>
      <c r="L150" s="1">
        <f t="shared" si="165"/>
        <v>0</v>
      </c>
      <c r="M150" s="1">
        <f t="shared" si="166"/>
        <v>0</v>
      </c>
      <c r="N150" s="1">
        <f t="shared" si="167"/>
        <v>0</v>
      </c>
      <c r="O150" s="1">
        <f t="shared" si="168"/>
        <v>0</v>
      </c>
      <c r="P150" s="1">
        <f t="shared" si="169"/>
        <v>0</v>
      </c>
      <c r="Q150" s="1">
        <f t="shared" si="170"/>
        <v>0</v>
      </c>
      <c r="R150" s="1">
        <f t="shared" si="171"/>
        <v>0</v>
      </c>
      <c r="S150" s="1">
        <f t="shared" si="172"/>
        <v>0</v>
      </c>
      <c r="T150" s="1">
        <f t="shared" si="173"/>
        <v>0</v>
      </c>
      <c r="U150" s="1">
        <f t="shared" si="174"/>
        <v>0</v>
      </c>
      <c r="V150" s="1">
        <f t="shared" si="175"/>
        <v>0</v>
      </c>
      <c r="W150" s="1">
        <f t="shared" si="176"/>
        <v>0</v>
      </c>
      <c r="Y150" s="510">
        <v>4</v>
      </c>
      <c r="Z150" s="510"/>
      <c r="AA150" s="510"/>
      <c r="AB150" s="510"/>
      <c r="AC150" s="510"/>
      <c r="AD150" s="510"/>
      <c r="AE150" s="510"/>
      <c r="AF150" s="510"/>
      <c r="AG150" s="510"/>
      <c r="AH150" s="510"/>
      <c r="AI150" s="510"/>
      <c r="AJ150" s="510"/>
      <c r="AK150" s="510"/>
      <c r="AN150" s="299" t="str">
        <f t="shared" si="229"/>
        <v>2.4</v>
      </c>
      <c r="AO150" s="299" t="str">
        <f t="shared" si="230"/>
        <v>LR2 2</v>
      </c>
      <c r="AP150" s="300" t="str">
        <f t="shared" si="211"/>
        <v>躯体材料以外におけるリサイクル材の使用</v>
      </c>
      <c r="AQ150" s="301">
        <f t="shared" si="216"/>
        <v>0.2</v>
      </c>
      <c r="AR150" s="301">
        <f t="shared" si="217"/>
        <v>0.2</v>
      </c>
      <c r="AS150" s="301">
        <f t="shared" si="218"/>
        <v>0.2</v>
      </c>
      <c r="AT150" s="301">
        <f t="shared" si="219"/>
        <v>0.2</v>
      </c>
      <c r="AU150" s="301">
        <f t="shared" si="220"/>
        <v>0.2</v>
      </c>
      <c r="AV150" s="301">
        <f t="shared" si="221"/>
        <v>0.2</v>
      </c>
      <c r="AW150" s="301">
        <f t="shared" si="222"/>
        <v>0.2</v>
      </c>
      <c r="AX150" s="310">
        <f t="shared" si="223"/>
        <v>0.2</v>
      </c>
      <c r="AY150" s="301">
        <f t="shared" si="224"/>
        <v>0.2</v>
      </c>
      <c r="AZ150" s="301">
        <f t="shared" si="225"/>
        <v>0.2</v>
      </c>
      <c r="BA150" s="377">
        <f t="shared" si="212"/>
        <v>0</v>
      </c>
      <c r="BB150" s="318">
        <f t="shared" si="213"/>
        <v>0</v>
      </c>
      <c r="BC150" s="318">
        <f t="shared" si="214"/>
        <v>0</v>
      </c>
      <c r="BE150" s="299" t="s">
        <v>664</v>
      </c>
      <c r="BF150" s="303" t="s">
        <v>49</v>
      </c>
      <c r="BG150" s="300" t="s">
        <v>359</v>
      </c>
      <c r="BH150" s="306">
        <v>0.2</v>
      </c>
      <c r="BI150" s="306">
        <v>0.2</v>
      </c>
      <c r="BJ150" s="306">
        <v>0.2</v>
      </c>
      <c r="BK150" s="306">
        <v>0.2</v>
      </c>
      <c r="BL150" s="306">
        <v>0.2</v>
      </c>
      <c r="BM150" s="306">
        <v>0.2</v>
      </c>
      <c r="BN150" s="306">
        <v>0.2</v>
      </c>
      <c r="BO150" s="306">
        <v>0.2</v>
      </c>
      <c r="BP150" s="306">
        <v>0.2</v>
      </c>
      <c r="BQ150" s="306">
        <v>0.2</v>
      </c>
      <c r="BR150" s="378"/>
      <c r="BS150" s="320"/>
      <c r="BT150" s="320"/>
      <c r="BV150" s="299" t="s">
        <v>665</v>
      </c>
      <c r="BW150" s="303" t="s">
        <v>49</v>
      </c>
      <c r="BX150" s="300" t="s">
        <v>359</v>
      </c>
      <c r="BY150" s="306">
        <v>0.2</v>
      </c>
      <c r="BZ150" s="306">
        <v>0.2</v>
      </c>
      <c r="CA150" s="306">
        <v>0.2</v>
      </c>
      <c r="CB150" s="306">
        <v>0.2</v>
      </c>
      <c r="CC150" s="306">
        <v>0.2</v>
      </c>
      <c r="CD150" s="306">
        <v>0.2</v>
      </c>
      <c r="CE150" s="306">
        <v>0.2</v>
      </c>
      <c r="CF150" s="306">
        <v>0.2</v>
      </c>
      <c r="CG150" s="306">
        <v>0.2</v>
      </c>
      <c r="CH150" s="306">
        <v>0.2</v>
      </c>
      <c r="CI150" s="378"/>
      <c r="CJ150" s="320"/>
      <c r="CK150" s="320"/>
      <c r="CM150" s="299" t="s">
        <v>665</v>
      </c>
      <c r="CN150" s="303" t="s">
        <v>49</v>
      </c>
      <c r="CO150" s="300" t="s">
        <v>359</v>
      </c>
      <c r="CP150" s="306">
        <v>0.2</v>
      </c>
      <c r="CQ150" s="306">
        <v>0.2</v>
      </c>
      <c r="CR150" s="306">
        <v>0.2</v>
      </c>
      <c r="CS150" s="306">
        <v>0.2</v>
      </c>
      <c r="CT150" s="306">
        <v>0.2</v>
      </c>
      <c r="CU150" s="306">
        <v>0.2</v>
      </c>
      <c r="CV150" s="306">
        <v>0.2</v>
      </c>
      <c r="CW150" s="306">
        <v>0.2</v>
      </c>
      <c r="CX150" s="306">
        <v>0.2</v>
      </c>
      <c r="CY150" s="306">
        <v>0.2</v>
      </c>
      <c r="CZ150" s="378"/>
      <c r="DA150" s="320"/>
      <c r="DB150" s="320"/>
      <c r="DC150" s="416"/>
    </row>
    <row r="151" spans="1:108" x14ac:dyDescent="0.15">
      <c r="B151" s="167"/>
      <c r="C151" s="150">
        <v>2.5</v>
      </c>
      <c r="D151" s="190" t="s">
        <v>290</v>
      </c>
      <c r="E151" s="138"/>
      <c r="F151" s="157"/>
      <c r="H151" s="474">
        <f t="shared" si="239"/>
        <v>4</v>
      </c>
      <c r="I151" s="474">
        <f t="shared" si="240"/>
        <v>0</v>
      </c>
      <c r="K151" s="1">
        <f t="shared" si="233"/>
        <v>1</v>
      </c>
      <c r="L151" s="1">
        <f t="shared" si="165"/>
        <v>0</v>
      </c>
      <c r="M151" s="1">
        <f t="shared" si="166"/>
        <v>0</v>
      </c>
      <c r="N151" s="1">
        <f t="shared" si="167"/>
        <v>0</v>
      </c>
      <c r="O151" s="1">
        <f t="shared" si="168"/>
        <v>0</v>
      </c>
      <c r="P151" s="1">
        <f t="shared" si="169"/>
        <v>0</v>
      </c>
      <c r="Q151" s="1">
        <f t="shared" si="170"/>
        <v>0</v>
      </c>
      <c r="R151" s="1">
        <f t="shared" si="171"/>
        <v>0</v>
      </c>
      <c r="S151" s="1">
        <f t="shared" si="172"/>
        <v>0</v>
      </c>
      <c r="T151" s="1">
        <f t="shared" si="173"/>
        <v>0</v>
      </c>
      <c r="U151" s="1">
        <f t="shared" si="174"/>
        <v>0</v>
      </c>
      <c r="V151" s="1">
        <f t="shared" si="175"/>
        <v>0</v>
      </c>
      <c r="W151" s="1">
        <f t="shared" si="176"/>
        <v>0</v>
      </c>
      <c r="Y151" s="510">
        <v>4</v>
      </c>
      <c r="Z151" s="510"/>
      <c r="AA151" s="510"/>
      <c r="AB151" s="510"/>
      <c r="AC151" s="510"/>
      <c r="AD151" s="510"/>
      <c r="AE151" s="510"/>
      <c r="AF151" s="510"/>
      <c r="AG151" s="510"/>
      <c r="AH151" s="510"/>
      <c r="AI151" s="510"/>
      <c r="AJ151" s="510"/>
      <c r="AK151" s="510"/>
      <c r="AN151" s="299" t="str">
        <f t="shared" si="229"/>
        <v>2.5</v>
      </c>
      <c r="AO151" s="299" t="str">
        <f t="shared" si="230"/>
        <v>LR2 2</v>
      </c>
      <c r="AP151" s="300" t="str">
        <f t="shared" si="211"/>
        <v>持続可能な森林から産出された木材</v>
      </c>
      <c r="AQ151" s="301">
        <f t="shared" si="216"/>
        <v>0.1</v>
      </c>
      <c r="AR151" s="301">
        <f t="shared" si="217"/>
        <v>0.1</v>
      </c>
      <c r="AS151" s="301">
        <f t="shared" si="218"/>
        <v>0.1</v>
      </c>
      <c r="AT151" s="301">
        <f t="shared" si="219"/>
        <v>0.1</v>
      </c>
      <c r="AU151" s="301">
        <f t="shared" si="220"/>
        <v>0.1</v>
      </c>
      <c r="AV151" s="301">
        <f t="shared" si="221"/>
        <v>0.1</v>
      </c>
      <c r="AW151" s="301">
        <f t="shared" si="222"/>
        <v>0.1</v>
      </c>
      <c r="AX151" s="310">
        <f t="shared" si="223"/>
        <v>0.1</v>
      </c>
      <c r="AY151" s="301">
        <f t="shared" si="224"/>
        <v>0.1</v>
      </c>
      <c r="AZ151" s="301">
        <f t="shared" si="225"/>
        <v>0.1</v>
      </c>
      <c r="BA151" s="377">
        <f t="shared" si="212"/>
        <v>0</v>
      </c>
      <c r="BB151" s="318">
        <f t="shared" si="213"/>
        <v>0</v>
      </c>
      <c r="BC151" s="318">
        <f t="shared" si="214"/>
        <v>0</v>
      </c>
      <c r="BE151" s="299" t="s">
        <v>666</v>
      </c>
      <c r="BF151" s="303" t="s">
        <v>49</v>
      </c>
      <c r="BG151" s="304" t="s">
        <v>667</v>
      </c>
      <c r="BH151" s="306">
        <v>0.1</v>
      </c>
      <c r="BI151" s="306">
        <v>0.1</v>
      </c>
      <c r="BJ151" s="306">
        <v>0.1</v>
      </c>
      <c r="BK151" s="306">
        <v>0.1</v>
      </c>
      <c r="BL151" s="306">
        <v>0.1</v>
      </c>
      <c r="BM151" s="306">
        <v>0.1</v>
      </c>
      <c r="BN151" s="306">
        <v>0.1</v>
      </c>
      <c r="BO151" s="306">
        <v>0.1</v>
      </c>
      <c r="BP151" s="306">
        <v>0.1</v>
      </c>
      <c r="BQ151" s="306">
        <v>0.1</v>
      </c>
      <c r="BR151" s="378"/>
      <c r="BS151" s="320"/>
      <c r="BT151" s="320"/>
      <c r="BV151" s="299" t="s">
        <v>666</v>
      </c>
      <c r="BW151" s="303" t="s">
        <v>49</v>
      </c>
      <c r="BX151" s="304" t="s">
        <v>667</v>
      </c>
      <c r="BY151" s="306">
        <v>0.1</v>
      </c>
      <c r="BZ151" s="306">
        <v>0.1</v>
      </c>
      <c r="CA151" s="306">
        <v>0.1</v>
      </c>
      <c r="CB151" s="306">
        <v>0.1</v>
      </c>
      <c r="CC151" s="306">
        <v>0.1</v>
      </c>
      <c r="CD151" s="306">
        <v>0.1</v>
      </c>
      <c r="CE151" s="306">
        <v>0.1</v>
      </c>
      <c r="CF151" s="306">
        <v>0.1</v>
      </c>
      <c r="CG151" s="306">
        <v>0.1</v>
      </c>
      <c r="CH151" s="306">
        <v>0.1</v>
      </c>
      <c r="CI151" s="378"/>
      <c r="CJ151" s="320"/>
      <c r="CK151" s="320"/>
      <c r="CM151" s="299" t="s">
        <v>666</v>
      </c>
      <c r="CN151" s="303" t="s">
        <v>49</v>
      </c>
      <c r="CO151" s="304" t="s">
        <v>667</v>
      </c>
      <c r="CP151" s="306">
        <v>0.1</v>
      </c>
      <c r="CQ151" s="306">
        <v>0.1</v>
      </c>
      <c r="CR151" s="306">
        <v>0.1</v>
      </c>
      <c r="CS151" s="306">
        <v>0.1</v>
      </c>
      <c r="CT151" s="306">
        <v>0.1</v>
      </c>
      <c r="CU151" s="306">
        <v>0.1</v>
      </c>
      <c r="CV151" s="306">
        <v>0.1</v>
      </c>
      <c r="CW151" s="306">
        <v>0.1</v>
      </c>
      <c r="CX151" s="306">
        <v>0.1</v>
      </c>
      <c r="CY151" s="306">
        <v>0.1</v>
      </c>
      <c r="CZ151" s="378"/>
      <c r="DA151" s="320"/>
      <c r="DB151" s="320"/>
      <c r="DC151" s="416"/>
    </row>
    <row r="152" spans="1:108" ht="14.25" thickBot="1" x14ac:dyDescent="0.2">
      <c r="B152" s="227"/>
      <c r="C152" s="150">
        <v>2.6</v>
      </c>
      <c r="D152" s="190" t="s">
        <v>291</v>
      </c>
      <c r="E152" s="138"/>
      <c r="F152" s="157"/>
      <c r="H152" s="470">
        <f t="shared" si="239"/>
        <v>4</v>
      </c>
      <c r="I152" s="470">
        <f t="shared" si="240"/>
        <v>0</v>
      </c>
      <c r="K152" s="1">
        <f t="shared" si="233"/>
        <v>1</v>
      </c>
      <c r="L152" s="1">
        <f t="shared" si="165"/>
        <v>0</v>
      </c>
      <c r="M152" s="1">
        <f t="shared" si="166"/>
        <v>0</v>
      </c>
      <c r="N152" s="1">
        <f t="shared" si="167"/>
        <v>0</v>
      </c>
      <c r="O152" s="1">
        <f t="shared" si="168"/>
        <v>0</v>
      </c>
      <c r="P152" s="1">
        <f t="shared" si="169"/>
        <v>0</v>
      </c>
      <c r="Q152" s="1">
        <f t="shared" si="170"/>
        <v>0</v>
      </c>
      <c r="R152" s="1">
        <f t="shared" si="171"/>
        <v>0</v>
      </c>
      <c r="S152" s="1">
        <f t="shared" si="172"/>
        <v>0</v>
      </c>
      <c r="T152" s="1">
        <f t="shared" si="173"/>
        <v>0</v>
      </c>
      <c r="U152" s="1">
        <f t="shared" si="174"/>
        <v>0</v>
      </c>
      <c r="V152" s="1">
        <f t="shared" si="175"/>
        <v>0</v>
      </c>
      <c r="W152" s="1">
        <f t="shared" si="176"/>
        <v>0</v>
      </c>
      <c r="Y152" s="507">
        <v>4</v>
      </c>
      <c r="Z152" s="507"/>
      <c r="AA152" s="507"/>
      <c r="AB152" s="507"/>
      <c r="AC152" s="507"/>
      <c r="AD152" s="507"/>
      <c r="AE152" s="507"/>
      <c r="AF152" s="507"/>
      <c r="AG152" s="507"/>
      <c r="AH152" s="507"/>
      <c r="AI152" s="507"/>
      <c r="AJ152" s="507"/>
      <c r="AK152" s="507"/>
      <c r="AN152" s="299" t="str">
        <f t="shared" si="229"/>
        <v>2.6</v>
      </c>
      <c r="AO152" s="299" t="str">
        <f t="shared" si="230"/>
        <v>LR2 2</v>
      </c>
      <c r="AP152" s="300" t="str">
        <f t="shared" si="211"/>
        <v>部材の再利用可能性向上への取組み</v>
      </c>
      <c r="AQ152" s="301">
        <f t="shared" si="216"/>
        <v>0.2</v>
      </c>
      <c r="AR152" s="301">
        <f t="shared" si="217"/>
        <v>0.2</v>
      </c>
      <c r="AS152" s="301">
        <f t="shared" si="218"/>
        <v>0.2</v>
      </c>
      <c r="AT152" s="301">
        <f t="shared" si="219"/>
        <v>0.2</v>
      </c>
      <c r="AU152" s="301">
        <f t="shared" si="220"/>
        <v>0.2</v>
      </c>
      <c r="AV152" s="301">
        <f t="shared" si="221"/>
        <v>0.2</v>
      </c>
      <c r="AW152" s="301">
        <f t="shared" si="222"/>
        <v>0.2</v>
      </c>
      <c r="AX152" s="310">
        <f t="shared" si="223"/>
        <v>0.2</v>
      </c>
      <c r="AY152" s="301">
        <f t="shared" si="224"/>
        <v>0.2</v>
      </c>
      <c r="AZ152" s="301">
        <f t="shared" si="225"/>
        <v>0.2</v>
      </c>
      <c r="BA152" s="377">
        <f t="shared" si="212"/>
        <v>0</v>
      </c>
      <c r="BB152" s="318">
        <f t="shared" si="213"/>
        <v>0</v>
      </c>
      <c r="BC152" s="318">
        <f t="shared" si="214"/>
        <v>0</v>
      </c>
      <c r="BE152" s="299" t="s">
        <v>668</v>
      </c>
      <c r="BF152" s="303" t="s">
        <v>49</v>
      </c>
      <c r="BG152" s="300" t="s">
        <v>291</v>
      </c>
      <c r="BH152" s="306">
        <v>0.2</v>
      </c>
      <c r="BI152" s="306">
        <v>0.2</v>
      </c>
      <c r="BJ152" s="306">
        <v>0.2</v>
      </c>
      <c r="BK152" s="306">
        <v>0.2</v>
      </c>
      <c r="BL152" s="306">
        <v>0.2</v>
      </c>
      <c r="BM152" s="306">
        <v>0.2</v>
      </c>
      <c r="BN152" s="306">
        <v>0.2</v>
      </c>
      <c r="BO152" s="306">
        <v>0.2</v>
      </c>
      <c r="BP152" s="306">
        <v>0.2</v>
      </c>
      <c r="BQ152" s="306">
        <v>0.2</v>
      </c>
      <c r="BR152" s="378"/>
      <c r="BS152" s="320"/>
      <c r="BT152" s="320"/>
      <c r="BV152" s="299" t="s">
        <v>337</v>
      </c>
      <c r="BW152" s="303" t="s">
        <v>49</v>
      </c>
      <c r="BX152" s="300" t="s">
        <v>291</v>
      </c>
      <c r="BY152" s="306">
        <v>0.2</v>
      </c>
      <c r="BZ152" s="306">
        <v>0.2</v>
      </c>
      <c r="CA152" s="306">
        <v>0.2</v>
      </c>
      <c r="CB152" s="306">
        <v>0.2</v>
      </c>
      <c r="CC152" s="306">
        <v>0.2</v>
      </c>
      <c r="CD152" s="306">
        <v>0.2</v>
      </c>
      <c r="CE152" s="306">
        <v>0.2</v>
      </c>
      <c r="CF152" s="306">
        <v>0.2</v>
      </c>
      <c r="CG152" s="306">
        <v>0.2</v>
      </c>
      <c r="CH152" s="306">
        <v>0.2</v>
      </c>
      <c r="CI152" s="378"/>
      <c r="CJ152" s="320"/>
      <c r="CK152" s="320"/>
      <c r="CM152" s="299" t="s">
        <v>337</v>
      </c>
      <c r="CN152" s="303" t="s">
        <v>49</v>
      </c>
      <c r="CO152" s="300" t="s">
        <v>291</v>
      </c>
      <c r="CP152" s="306">
        <v>0.2</v>
      </c>
      <c r="CQ152" s="306">
        <v>0.2</v>
      </c>
      <c r="CR152" s="306">
        <v>0.2</v>
      </c>
      <c r="CS152" s="306">
        <v>0.2</v>
      </c>
      <c r="CT152" s="306">
        <v>0.2</v>
      </c>
      <c r="CU152" s="306">
        <v>0.2</v>
      </c>
      <c r="CV152" s="306">
        <v>0.2</v>
      </c>
      <c r="CW152" s="306">
        <v>0.2</v>
      </c>
      <c r="CX152" s="306">
        <v>0.2</v>
      </c>
      <c r="CY152" s="306">
        <v>0.2</v>
      </c>
      <c r="CZ152" s="378"/>
      <c r="DA152" s="320"/>
      <c r="DB152" s="320"/>
      <c r="DC152" s="416"/>
    </row>
    <row r="153" spans="1:108" s="239" customFormat="1" ht="14.25" thickBot="1" x14ac:dyDescent="0.2">
      <c r="A153"/>
      <c r="B153" s="214">
        <v>3</v>
      </c>
      <c r="C153" s="439" t="s">
        <v>292</v>
      </c>
      <c r="D153" s="190"/>
      <c r="E153" s="138"/>
      <c r="F153" s="157"/>
      <c r="G153"/>
      <c r="H153" s="480"/>
      <c r="I153" s="481"/>
      <c r="J153" s="440"/>
      <c r="K153" s="1">
        <f t="shared" si="233"/>
        <v>0</v>
      </c>
      <c r="L153" s="1">
        <f t="shared" si="165"/>
        <v>0</v>
      </c>
      <c r="M153" s="1">
        <f t="shared" si="166"/>
        <v>0</v>
      </c>
      <c r="N153" s="1">
        <f t="shared" si="167"/>
        <v>0</v>
      </c>
      <c r="O153" s="1">
        <f t="shared" si="168"/>
        <v>0</v>
      </c>
      <c r="P153" s="1">
        <f t="shared" si="169"/>
        <v>0</v>
      </c>
      <c r="Q153" s="1">
        <f t="shared" si="170"/>
        <v>0</v>
      </c>
      <c r="R153" s="1">
        <f t="shared" si="171"/>
        <v>0</v>
      </c>
      <c r="S153" s="1">
        <f t="shared" si="172"/>
        <v>0</v>
      </c>
      <c r="T153" s="1">
        <f t="shared" si="173"/>
        <v>0</v>
      </c>
      <c r="U153" s="1">
        <f t="shared" si="174"/>
        <v>0</v>
      </c>
      <c r="V153" s="1">
        <f t="shared" si="175"/>
        <v>0</v>
      </c>
      <c r="W153" s="1">
        <f t="shared" si="176"/>
        <v>0</v>
      </c>
      <c r="X153" s="440"/>
      <c r="Y153" s="517" t="s">
        <v>678</v>
      </c>
      <c r="Z153" s="517" t="s">
        <v>678</v>
      </c>
      <c r="AA153" s="517" t="s">
        <v>678</v>
      </c>
      <c r="AB153" s="517" t="s">
        <v>678</v>
      </c>
      <c r="AC153" s="517" t="s">
        <v>678</v>
      </c>
      <c r="AD153" s="517" t="s">
        <v>678</v>
      </c>
      <c r="AE153" s="517" t="s">
        <v>678</v>
      </c>
      <c r="AF153" s="517" t="s">
        <v>678</v>
      </c>
      <c r="AG153" s="517" t="s">
        <v>678</v>
      </c>
      <c r="AH153" s="517" t="s">
        <v>678</v>
      </c>
      <c r="AI153" s="517" t="s">
        <v>678</v>
      </c>
      <c r="AJ153" s="517" t="s">
        <v>678</v>
      </c>
      <c r="AK153" s="517" t="s">
        <v>678</v>
      </c>
      <c r="AL153"/>
      <c r="AM153"/>
      <c r="AN153" s="290">
        <f t="shared" si="229"/>
        <v>3</v>
      </c>
      <c r="AO153" s="290" t="str">
        <f t="shared" si="230"/>
        <v>LR2</v>
      </c>
      <c r="AP153" s="291" t="str">
        <f t="shared" si="211"/>
        <v>汚染物質含有材料の使用回避</v>
      </c>
      <c r="AQ153" s="292">
        <f t="shared" si="216"/>
        <v>0.2</v>
      </c>
      <c r="AR153" s="292">
        <f t="shared" si="217"/>
        <v>0.2</v>
      </c>
      <c r="AS153" s="292">
        <f t="shared" si="218"/>
        <v>0.2</v>
      </c>
      <c r="AT153" s="292">
        <f t="shared" si="219"/>
        <v>0.2</v>
      </c>
      <c r="AU153" s="292">
        <f t="shared" si="220"/>
        <v>0.2</v>
      </c>
      <c r="AV153" s="292">
        <f t="shared" si="221"/>
        <v>0.2</v>
      </c>
      <c r="AW153" s="292">
        <f t="shared" si="222"/>
        <v>0.2</v>
      </c>
      <c r="AX153" s="348">
        <f t="shared" si="223"/>
        <v>0.2</v>
      </c>
      <c r="AY153" s="292">
        <f t="shared" si="224"/>
        <v>0.2</v>
      </c>
      <c r="AZ153" s="292">
        <f t="shared" si="225"/>
        <v>0.2</v>
      </c>
      <c r="BA153" s="373">
        <f t="shared" si="212"/>
        <v>0</v>
      </c>
      <c r="BB153" s="374">
        <f t="shared" si="213"/>
        <v>0</v>
      </c>
      <c r="BC153" s="374">
        <f t="shared" si="214"/>
        <v>0</v>
      </c>
      <c r="BD153"/>
      <c r="BE153" s="290">
        <v>3</v>
      </c>
      <c r="BF153" s="295" t="s">
        <v>346</v>
      </c>
      <c r="BG153" s="315" t="s">
        <v>292</v>
      </c>
      <c r="BH153" s="296">
        <v>0.2</v>
      </c>
      <c r="BI153" s="296">
        <v>0.2</v>
      </c>
      <c r="BJ153" s="296">
        <v>0.2</v>
      </c>
      <c r="BK153" s="296">
        <v>0.2</v>
      </c>
      <c r="BL153" s="296">
        <v>0.2</v>
      </c>
      <c r="BM153" s="296">
        <v>0.2</v>
      </c>
      <c r="BN153" s="296">
        <v>0.2</v>
      </c>
      <c r="BO153" s="296">
        <v>0.2</v>
      </c>
      <c r="BP153" s="296">
        <v>0.2</v>
      </c>
      <c r="BQ153" s="296">
        <v>0.2</v>
      </c>
      <c r="BR153" s="375">
        <v>0</v>
      </c>
      <c r="BS153" s="376">
        <v>0</v>
      </c>
      <c r="BT153" s="376">
        <v>0</v>
      </c>
      <c r="BU153"/>
      <c r="BV153" s="290">
        <v>3</v>
      </c>
      <c r="BW153" s="295" t="s">
        <v>346</v>
      </c>
      <c r="BX153" s="315" t="s">
        <v>292</v>
      </c>
      <c r="BY153" s="296">
        <v>0.2</v>
      </c>
      <c r="BZ153" s="296">
        <v>0.2</v>
      </c>
      <c r="CA153" s="296">
        <v>0.2</v>
      </c>
      <c r="CB153" s="296">
        <v>0.2</v>
      </c>
      <c r="CC153" s="296">
        <v>0.2</v>
      </c>
      <c r="CD153" s="296">
        <v>0.2</v>
      </c>
      <c r="CE153" s="296">
        <v>0.2</v>
      </c>
      <c r="CF153" s="296">
        <v>0.2</v>
      </c>
      <c r="CG153" s="296">
        <v>0.2</v>
      </c>
      <c r="CH153" s="296">
        <v>0.2</v>
      </c>
      <c r="CI153" s="375"/>
      <c r="CJ153" s="376"/>
      <c r="CK153" s="376"/>
      <c r="CL153"/>
      <c r="CM153" s="290">
        <v>3</v>
      </c>
      <c r="CN153" s="295" t="s">
        <v>346</v>
      </c>
      <c r="CO153" s="315" t="s">
        <v>292</v>
      </c>
      <c r="CP153" s="296">
        <v>0.2</v>
      </c>
      <c r="CQ153" s="296">
        <v>0.2</v>
      </c>
      <c r="CR153" s="296">
        <v>0.2</v>
      </c>
      <c r="CS153" s="296">
        <v>0.2</v>
      </c>
      <c r="CT153" s="296">
        <v>0.2</v>
      </c>
      <c r="CU153" s="296">
        <v>0.2</v>
      </c>
      <c r="CV153" s="296">
        <v>0.2</v>
      </c>
      <c r="CW153" s="296">
        <v>0.2</v>
      </c>
      <c r="CX153" s="296">
        <v>0.2</v>
      </c>
      <c r="CY153" s="296">
        <v>0.2</v>
      </c>
      <c r="CZ153" s="375"/>
      <c r="DA153" s="376"/>
      <c r="DB153" s="376"/>
      <c r="DC153" s="426"/>
      <c r="DD153"/>
    </row>
    <row r="154" spans="1:108" ht="14.25" thickBot="1" x14ac:dyDescent="0.2">
      <c r="B154" s="167"/>
      <c r="C154" s="150">
        <v>3.1</v>
      </c>
      <c r="D154" s="190" t="s">
        <v>293</v>
      </c>
      <c r="E154" s="138"/>
      <c r="F154" s="157"/>
      <c r="H154" s="469">
        <f>IF(SUMPRODUCT($Y$7:$AH$7,K154:T154)=0,0,SUMPRODUCT($Y$7:$AH$7,Y154:AH154)/SUMPRODUCT($Y$7:$AH$7,K154:T154))</f>
        <v>4</v>
      </c>
      <c r="I154" s="469">
        <f>IF(SUMPRODUCT($AI$7:$AK$7,U154:W154)=0,0,SUMPRODUCT($AI$7:$AK$7,AI154:AK154)/SUMPRODUCT($AI$7:$AK$7,U154:W154))</f>
        <v>0</v>
      </c>
      <c r="K154" s="1">
        <f t="shared" si="233"/>
        <v>1</v>
      </c>
      <c r="L154" s="1">
        <f t="shared" ref="L154:L180" si="241">IF(OR(Z154=0,Z154="-"),0,1)</f>
        <v>0</v>
      </c>
      <c r="M154" s="1">
        <f t="shared" ref="M154:M180" si="242">IF(OR(AA154=0,AA154="-"),0,1)</f>
        <v>0</v>
      </c>
      <c r="N154" s="1">
        <f t="shared" ref="N154:N180" si="243">IF(OR(AB154=0,AB154="-"),0,1)</f>
        <v>0</v>
      </c>
      <c r="O154" s="1">
        <f t="shared" ref="O154:O180" si="244">IF(OR(AC154=0,AC154="-"),0,1)</f>
        <v>0</v>
      </c>
      <c r="P154" s="1">
        <f t="shared" ref="P154:P180" si="245">IF(OR(AD154=0,AD154="-"),0,1)</f>
        <v>0</v>
      </c>
      <c r="Q154" s="1">
        <f t="shared" ref="Q154:Q180" si="246">IF(OR(AE154=0,AE154="-"),0,1)</f>
        <v>0</v>
      </c>
      <c r="R154" s="1">
        <f t="shared" ref="R154:R180" si="247">IF(OR(AF154=0,AF154="-"),0,1)</f>
        <v>0</v>
      </c>
      <c r="S154" s="1">
        <f t="shared" ref="S154:S180" si="248">IF(OR(AG154=0,AG154="-"),0,1)</f>
        <v>0</v>
      </c>
      <c r="T154" s="1">
        <f t="shared" ref="T154:T180" si="249">IF(OR(AH154=0,AH154="-"),0,1)</f>
        <v>0</v>
      </c>
      <c r="U154" s="1">
        <f t="shared" ref="U154:U180" si="250">IF(OR(AI154=0,AI154="-"),0,1)</f>
        <v>0</v>
      </c>
      <c r="V154" s="1">
        <f t="shared" ref="V154:V180" si="251">IF(OR(AJ154=0,AJ154="-"),0,1)</f>
        <v>0</v>
      </c>
      <c r="W154" s="1">
        <f t="shared" ref="W154:W180" si="252">IF(OR(AK154=0,AK154="-"),0,1)</f>
        <v>0</v>
      </c>
      <c r="Y154" s="506">
        <v>4</v>
      </c>
      <c r="Z154" s="506"/>
      <c r="AA154" s="506"/>
      <c r="AB154" s="506"/>
      <c r="AC154" s="506"/>
      <c r="AD154" s="506"/>
      <c r="AE154" s="506"/>
      <c r="AF154" s="506"/>
      <c r="AG154" s="506"/>
      <c r="AH154" s="506"/>
      <c r="AI154" s="506"/>
      <c r="AJ154" s="506"/>
      <c r="AK154" s="506"/>
      <c r="AN154" s="299" t="str">
        <f t="shared" si="229"/>
        <v>3.1</v>
      </c>
      <c r="AO154" s="299" t="str">
        <f t="shared" si="230"/>
        <v>LR2 3</v>
      </c>
      <c r="AP154" s="300" t="str">
        <f t="shared" si="211"/>
        <v>有害物質を含まない材料の使用</v>
      </c>
      <c r="AQ154" s="301">
        <f t="shared" si="216"/>
        <v>0.3</v>
      </c>
      <c r="AR154" s="301">
        <f t="shared" si="217"/>
        <v>0.3</v>
      </c>
      <c r="AS154" s="301">
        <f t="shared" si="218"/>
        <v>0.3</v>
      </c>
      <c r="AT154" s="301">
        <f t="shared" si="219"/>
        <v>0.3</v>
      </c>
      <c r="AU154" s="301">
        <f t="shared" si="220"/>
        <v>0.3</v>
      </c>
      <c r="AV154" s="301">
        <f t="shared" si="221"/>
        <v>0.3</v>
      </c>
      <c r="AW154" s="301">
        <f t="shared" si="222"/>
        <v>0.3</v>
      </c>
      <c r="AX154" s="310">
        <f t="shared" si="223"/>
        <v>0.3</v>
      </c>
      <c r="AY154" s="301">
        <f t="shared" si="224"/>
        <v>0.3</v>
      </c>
      <c r="AZ154" s="301">
        <f t="shared" si="225"/>
        <v>0.3</v>
      </c>
      <c r="BA154" s="377">
        <f t="shared" si="212"/>
        <v>0</v>
      </c>
      <c r="BB154" s="318">
        <f t="shared" si="213"/>
        <v>0</v>
      </c>
      <c r="BC154" s="318">
        <f t="shared" si="214"/>
        <v>0</v>
      </c>
      <c r="BE154" s="299" t="s">
        <v>338</v>
      </c>
      <c r="BF154" s="303" t="s">
        <v>50</v>
      </c>
      <c r="BG154" s="300" t="s">
        <v>293</v>
      </c>
      <c r="BH154" s="306">
        <v>0.3</v>
      </c>
      <c r="BI154" s="306">
        <v>0.3</v>
      </c>
      <c r="BJ154" s="306">
        <v>0.3</v>
      </c>
      <c r="BK154" s="306">
        <v>0.3</v>
      </c>
      <c r="BL154" s="306">
        <v>0.3</v>
      </c>
      <c r="BM154" s="306">
        <v>0.3</v>
      </c>
      <c r="BN154" s="306">
        <v>0.3</v>
      </c>
      <c r="BO154" s="306">
        <v>0.3</v>
      </c>
      <c r="BP154" s="306">
        <v>0.3</v>
      </c>
      <c r="BQ154" s="306">
        <v>0.3</v>
      </c>
      <c r="BR154" s="378">
        <v>0</v>
      </c>
      <c r="BS154" s="320">
        <v>0</v>
      </c>
      <c r="BT154" s="320">
        <v>0</v>
      </c>
      <c r="BV154" s="299" t="s">
        <v>339</v>
      </c>
      <c r="BW154" s="303" t="s">
        <v>50</v>
      </c>
      <c r="BX154" s="300" t="s">
        <v>293</v>
      </c>
      <c r="BY154" s="306">
        <v>0.3</v>
      </c>
      <c r="BZ154" s="306">
        <v>0.3</v>
      </c>
      <c r="CA154" s="306">
        <v>0.3</v>
      </c>
      <c r="CB154" s="306">
        <v>0.3</v>
      </c>
      <c r="CC154" s="306">
        <v>0.3</v>
      </c>
      <c r="CD154" s="306">
        <v>0.3</v>
      </c>
      <c r="CE154" s="306">
        <v>0.3</v>
      </c>
      <c r="CF154" s="306">
        <v>0.3</v>
      </c>
      <c r="CG154" s="306">
        <v>0.3</v>
      </c>
      <c r="CH154" s="306">
        <v>0.3</v>
      </c>
      <c r="CI154" s="378"/>
      <c r="CJ154" s="320"/>
      <c r="CK154" s="320"/>
      <c r="CM154" s="299" t="s">
        <v>339</v>
      </c>
      <c r="CN154" s="303" t="s">
        <v>50</v>
      </c>
      <c r="CO154" s="300" t="s">
        <v>293</v>
      </c>
      <c r="CP154" s="306">
        <v>0.3</v>
      </c>
      <c r="CQ154" s="306">
        <v>0.3</v>
      </c>
      <c r="CR154" s="306">
        <v>0.3</v>
      </c>
      <c r="CS154" s="306">
        <v>0.3</v>
      </c>
      <c r="CT154" s="306">
        <v>0.3</v>
      </c>
      <c r="CU154" s="306">
        <v>0.3</v>
      </c>
      <c r="CV154" s="306">
        <v>0.3</v>
      </c>
      <c r="CW154" s="306">
        <v>0.3</v>
      </c>
      <c r="CX154" s="306">
        <v>0.3</v>
      </c>
      <c r="CY154" s="306">
        <v>0.3</v>
      </c>
      <c r="CZ154" s="378"/>
      <c r="DA154" s="320"/>
      <c r="DB154" s="320"/>
      <c r="DC154" s="416"/>
    </row>
    <row r="155" spans="1:108" ht="14.25" thickBot="1" x14ac:dyDescent="0.2">
      <c r="B155" s="167"/>
      <c r="C155" s="136">
        <v>3.2</v>
      </c>
      <c r="D155" s="190" t="s">
        <v>294</v>
      </c>
      <c r="E155" s="137"/>
      <c r="F155" s="155"/>
      <c r="H155" s="480"/>
      <c r="I155" s="481"/>
      <c r="K155" s="1">
        <f t="shared" si="233"/>
        <v>0</v>
      </c>
      <c r="L155" s="1">
        <f t="shared" si="241"/>
        <v>0</v>
      </c>
      <c r="M155" s="1">
        <f t="shared" si="242"/>
        <v>0</v>
      </c>
      <c r="N155" s="1">
        <f t="shared" si="243"/>
        <v>0</v>
      </c>
      <c r="O155" s="1">
        <f t="shared" si="244"/>
        <v>0</v>
      </c>
      <c r="P155" s="1">
        <f t="shared" si="245"/>
        <v>0</v>
      </c>
      <c r="Q155" s="1">
        <f t="shared" si="246"/>
        <v>0</v>
      </c>
      <c r="R155" s="1">
        <f t="shared" si="247"/>
        <v>0</v>
      </c>
      <c r="S155" s="1">
        <f t="shared" si="248"/>
        <v>0</v>
      </c>
      <c r="T155" s="1">
        <f t="shared" si="249"/>
        <v>0</v>
      </c>
      <c r="U155" s="1">
        <f t="shared" si="250"/>
        <v>0</v>
      </c>
      <c r="V155" s="1">
        <f t="shared" si="251"/>
        <v>0</v>
      </c>
      <c r="W155" s="1">
        <f t="shared" si="252"/>
        <v>0</v>
      </c>
      <c r="Y155" s="517" t="s">
        <v>678</v>
      </c>
      <c r="Z155" s="517" t="s">
        <v>678</v>
      </c>
      <c r="AA155" s="517" t="s">
        <v>678</v>
      </c>
      <c r="AB155" s="517" t="s">
        <v>678</v>
      </c>
      <c r="AC155" s="517" t="s">
        <v>678</v>
      </c>
      <c r="AD155" s="517" t="s">
        <v>678</v>
      </c>
      <c r="AE155" s="517" t="s">
        <v>678</v>
      </c>
      <c r="AF155" s="517" t="s">
        <v>678</v>
      </c>
      <c r="AG155" s="517" t="s">
        <v>678</v>
      </c>
      <c r="AH155" s="517" t="s">
        <v>678</v>
      </c>
      <c r="AI155" s="517" t="s">
        <v>678</v>
      </c>
      <c r="AJ155" s="517" t="s">
        <v>678</v>
      </c>
      <c r="AK155" s="517" t="s">
        <v>678</v>
      </c>
      <c r="AN155" s="299" t="str">
        <f t="shared" si="229"/>
        <v>3.2</v>
      </c>
      <c r="AO155" s="299" t="str">
        <f t="shared" si="230"/>
        <v>LR2 3</v>
      </c>
      <c r="AP155" s="300" t="str">
        <f t="shared" si="211"/>
        <v>フロン・ハロンの回避</v>
      </c>
      <c r="AQ155" s="301">
        <f>IF($AN$3=1,BY155,IF($AN$3=2,CP155,BH155))</f>
        <v>0.7</v>
      </c>
      <c r="AR155" s="301">
        <f t="shared" si="217"/>
        <v>0.7</v>
      </c>
      <c r="AS155" s="301">
        <f t="shared" si="218"/>
        <v>0.7</v>
      </c>
      <c r="AT155" s="301">
        <f t="shared" si="219"/>
        <v>0.7</v>
      </c>
      <c r="AU155" s="301">
        <f t="shared" si="220"/>
        <v>0.7</v>
      </c>
      <c r="AV155" s="301">
        <f t="shared" si="221"/>
        <v>0.7</v>
      </c>
      <c r="AW155" s="301">
        <f t="shared" si="222"/>
        <v>0.7</v>
      </c>
      <c r="AX155" s="310">
        <f t="shared" si="223"/>
        <v>0.7</v>
      </c>
      <c r="AY155" s="301">
        <f t="shared" si="224"/>
        <v>0.7</v>
      </c>
      <c r="AZ155" s="301">
        <f t="shared" si="225"/>
        <v>0.7</v>
      </c>
      <c r="BA155" s="377">
        <f t="shared" si="212"/>
        <v>0</v>
      </c>
      <c r="BB155" s="318">
        <f t="shared" si="213"/>
        <v>0</v>
      </c>
      <c r="BC155" s="318">
        <f t="shared" si="214"/>
        <v>0</v>
      </c>
      <c r="BE155" s="299" t="s">
        <v>340</v>
      </c>
      <c r="BF155" s="303" t="s">
        <v>50</v>
      </c>
      <c r="BG155" s="300" t="s">
        <v>51</v>
      </c>
      <c r="BH155" s="306">
        <v>0.7</v>
      </c>
      <c r="BI155" s="306">
        <v>0.7</v>
      </c>
      <c r="BJ155" s="306">
        <v>0.7</v>
      </c>
      <c r="BK155" s="306">
        <v>0.7</v>
      </c>
      <c r="BL155" s="306">
        <v>0.7</v>
      </c>
      <c r="BM155" s="306">
        <v>0.7</v>
      </c>
      <c r="BN155" s="306">
        <v>0.7</v>
      </c>
      <c r="BO155" s="306">
        <v>0.7</v>
      </c>
      <c r="BP155" s="306">
        <v>0.7</v>
      </c>
      <c r="BQ155" s="306">
        <v>0.7</v>
      </c>
      <c r="BR155" s="378">
        <v>0</v>
      </c>
      <c r="BS155" s="320">
        <v>0</v>
      </c>
      <c r="BT155" s="320">
        <v>0</v>
      </c>
      <c r="BV155" s="299" t="s">
        <v>340</v>
      </c>
      <c r="BW155" s="303" t="s">
        <v>50</v>
      </c>
      <c r="BX155" s="300" t="s">
        <v>51</v>
      </c>
      <c r="BY155" s="306">
        <v>0.7</v>
      </c>
      <c r="BZ155" s="306">
        <v>0.7</v>
      </c>
      <c r="CA155" s="306">
        <v>0.7</v>
      </c>
      <c r="CB155" s="306">
        <v>0.7</v>
      </c>
      <c r="CC155" s="306">
        <v>0.7</v>
      </c>
      <c r="CD155" s="306">
        <v>0.7</v>
      </c>
      <c r="CE155" s="306">
        <v>0.7</v>
      </c>
      <c r="CF155" s="306">
        <v>0.7</v>
      </c>
      <c r="CG155" s="306">
        <v>0.7</v>
      </c>
      <c r="CH155" s="306">
        <v>0.7</v>
      </c>
      <c r="CI155" s="378"/>
      <c r="CJ155" s="320"/>
      <c r="CK155" s="320"/>
      <c r="CM155" s="299" t="s">
        <v>340</v>
      </c>
      <c r="CN155" s="303" t="s">
        <v>50</v>
      </c>
      <c r="CO155" s="300" t="s">
        <v>51</v>
      </c>
      <c r="CP155" s="306">
        <v>0.7</v>
      </c>
      <c r="CQ155" s="306">
        <v>0.7</v>
      </c>
      <c r="CR155" s="306">
        <v>0.7</v>
      </c>
      <c r="CS155" s="306">
        <v>0.7</v>
      </c>
      <c r="CT155" s="306">
        <v>0.7</v>
      </c>
      <c r="CU155" s="306">
        <v>0.7</v>
      </c>
      <c r="CV155" s="306">
        <v>0.7</v>
      </c>
      <c r="CW155" s="306">
        <v>0.7</v>
      </c>
      <c r="CX155" s="306">
        <v>0.7</v>
      </c>
      <c r="CY155" s="306">
        <v>0.7</v>
      </c>
      <c r="CZ155" s="378"/>
      <c r="DA155" s="320"/>
      <c r="DB155" s="320"/>
      <c r="DC155" s="416"/>
    </row>
    <row r="156" spans="1:108" x14ac:dyDescent="0.15">
      <c r="B156" s="167"/>
      <c r="C156" s="140"/>
      <c r="D156" s="141">
        <v>1</v>
      </c>
      <c r="E156" s="138" t="s">
        <v>23</v>
      </c>
      <c r="F156" s="157"/>
      <c r="H156" s="473">
        <f>IF(SUMPRODUCT($Y$7:$AH$7,K156:T156)=0,0,SUMPRODUCT($Y$7:$AH$7,Y156:AH156)/SUMPRODUCT($Y$7:$AH$7,K156:T156))</f>
        <v>4</v>
      </c>
      <c r="I156" s="473">
        <f>IF(SUMPRODUCT($AI$7:$AK$7,U156:W156)=0,0,SUMPRODUCT($AI$7:$AK$7,AI156:AK156)/SUMPRODUCT($AI$7:$AK$7,U156:W156))</f>
        <v>0</v>
      </c>
      <c r="K156" s="1">
        <f t="shared" si="233"/>
        <v>1</v>
      </c>
      <c r="L156" s="1">
        <f t="shared" si="241"/>
        <v>0</v>
      </c>
      <c r="M156" s="1">
        <f t="shared" si="242"/>
        <v>0</v>
      </c>
      <c r="N156" s="1">
        <f t="shared" si="243"/>
        <v>0</v>
      </c>
      <c r="O156" s="1">
        <f t="shared" si="244"/>
        <v>0</v>
      </c>
      <c r="P156" s="1">
        <f t="shared" si="245"/>
        <v>0</v>
      </c>
      <c r="Q156" s="1">
        <f t="shared" si="246"/>
        <v>0</v>
      </c>
      <c r="R156" s="1">
        <f t="shared" si="247"/>
        <v>0</v>
      </c>
      <c r="S156" s="1">
        <f t="shared" si="248"/>
        <v>0</v>
      </c>
      <c r="T156" s="1">
        <f t="shared" si="249"/>
        <v>0</v>
      </c>
      <c r="U156" s="1">
        <f t="shared" si="250"/>
        <v>0</v>
      </c>
      <c r="V156" s="1">
        <f t="shared" si="251"/>
        <v>0</v>
      </c>
      <c r="W156" s="1">
        <f t="shared" si="252"/>
        <v>0</v>
      </c>
      <c r="Y156" s="509">
        <v>4</v>
      </c>
      <c r="Z156" s="509"/>
      <c r="AA156" s="509"/>
      <c r="AB156" s="509"/>
      <c r="AC156" s="509"/>
      <c r="AD156" s="509"/>
      <c r="AE156" s="509"/>
      <c r="AF156" s="509"/>
      <c r="AG156" s="509"/>
      <c r="AH156" s="509"/>
      <c r="AI156" s="509"/>
      <c r="AJ156" s="509"/>
      <c r="AK156" s="509"/>
      <c r="AN156" s="299" t="str">
        <f t="shared" si="229"/>
        <v>3.2.1</v>
      </c>
      <c r="AO156" s="299" t="str">
        <f t="shared" si="230"/>
        <v>LR2 3.2</v>
      </c>
      <c r="AP156" s="300" t="str">
        <f t="shared" ref="AP156:AP180" si="253">IF($AN$3=1,BX156,IF($AN$3=2,CO156,BG156))</f>
        <v>消火剤</v>
      </c>
      <c r="AQ156" s="301">
        <f t="shared" si="216"/>
        <v>0.33333333333333331</v>
      </c>
      <c r="AR156" s="301">
        <f t="shared" si="217"/>
        <v>0.33333333333333331</v>
      </c>
      <c r="AS156" s="301">
        <f t="shared" si="218"/>
        <v>0.33333333333333331</v>
      </c>
      <c r="AT156" s="301">
        <f t="shared" si="219"/>
        <v>0.33333333333333331</v>
      </c>
      <c r="AU156" s="301">
        <f t="shared" si="220"/>
        <v>0.33333333333333331</v>
      </c>
      <c r="AV156" s="301">
        <f t="shared" si="221"/>
        <v>0.33333333333333331</v>
      </c>
      <c r="AW156" s="301">
        <f t="shared" si="222"/>
        <v>0.33333333333333331</v>
      </c>
      <c r="AX156" s="310">
        <f t="shared" si="223"/>
        <v>0.33333333333333331</v>
      </c>
      <c r="AY156" s="301">
        <f t="shared" si="224"/>
        <v>0.33333333333333331</v>
      </c>
      <c r="AZ156" s="301">
        <f t="shared" si="225"/>
        <v>0.33333333333333331</v>
      </c>
      <c r="BA156" s="377">
        <f t="shared" ref="BA156:BA180" si="254">IF($AN$3=1,CI156,IF($AN$3=2,CZ156,BR156))</f>
        <v>0</v>
      </c>
      <c r="BB156" s="318">
        <f t="shared" ref="BB156:BB180" si="255">IF($AN$3=1,CJ156,IF($AN$3=2,DA156,BS156))</f>
        <v>0</v>
      </c>
      <c r="BC156" s="318">
        <f t="shared" ref="BC156:BC180" si="256">IF($AN$3=1,CK156,IF($AN$3=2,DB156,BT156))</f>
        <v>0</v>
      </c>
      <c r="BE156" s="299" t="s">
        <v>341</v>
      </c>
      <c r="BF156" s="303" t="s">
        <v>555</v>
      </c>
      <c r="BG156" s="304" t="s">
        <v>342</v>
      </c>
      <c r="BH156" s="306">
        <v>0.33333333333333331</v>
      </c>
      <c r="BI156" s="306">
        <v>0.33333333333333331</v>
      </c>
      <c r="BJ156" s="306">
        <v>0.33333333333333331</v>
      </c>
      <c r="BK156" s="306">
        <v>0.33333333333333331</v>
      </c>
      <c r="BL156" s="306">
        <v>0.33333333333333331</v>
      </c>
      <c r="BM156" s="306">
        <v>0.33333333333333331</v>
      </c>
      <c r="BN156" s="306">
        <v>0.33333333333333331</v>
      </c>
      <c r="BO156" s="306">
        <v>0.33333333333333331</v>
      </c>
      <c r="BP156" s="306">
        <v>0.33333333333333331</v>
      </c>
      <c r="BQ156" s="306">
        <v>0.33333333333333331</v>
      </c>
      <c r="BR156" s="378">
        <v>0</v>
      </c>
      <c r="BS156" s="320">
        <v>0</v>
      </c>
      <c r="BT156" s="320">
        <v>0</v>
      </c>
      <c r="BV156" s="299" t="s">
        <v>341</v>
      </c>
      <c r="BW156" s="303" t="s">
        <v>555</v>
      </c>
      <c r="BX156" s="304" t="s">
        <v>342</v>
      </c>
      <c r="BY156" s="306">
        <v>0.33333333333333331</v>
      </c>
      <c r="BZ156" s="306">
        <v>0.33333333333333331</v>
      </c>
      <c r="CA156" s="306">
        <v>0.33333333333333331</v>
      </c>
      <c r="CB156" s="306">
        <v>0.33333333333333331</v>
      </c>
      <c r="CC156" s="306">
        <v>0.33333333333333331</v>
      </c>
      <c r="CD156" s="306">
        <v>0.33333333333333331</v>
      </c>
      <c r="CE156" s="306">
        <v>0.33333333333333331</v>
      </c>
      <c r="CF156" s="306">
        <v>0.33333333333333331</v>
      </c>
      <c r="CG156" s="306">
        <v>0.33333333333333331</v>
      </c>
      <c r="CH156" s="306">
        <v>0.33333333333333331</v>
      </c>
      <c r="CI156" s="378"/>
      <c r="CJ156" s="320"/>
      <c r="CK156" s="320"/>
      <c r="CM156" s="299" t="s">
        <v>341</v>
      </c>
      <c r="CN156" s="303" t="s">
        <v>555</v>
      </c>
      <c r="CO156" s="304" t="s">
        <v>342</v>
      </c>
      <c r="CP156" s="306">
        <v>0.33333333333333331</v>
      </c>
      <c r="CQ156" s="306">
        <v>0.33333333333333331</v>
      </c>
      <c r="CR156" s="306">
        <v>0.33333333333333331</v>
      </c>
      <c r="CS156" s="306">
        <v>0.33333333333333331</v>
      </c>
      <c r="CT156" s="306">
        <v>0.33333333333333331</v>
      </c>
      <c r="CU156" s="306">
        <v>0.33333333333333331</v>
      </c>
      <c r="CV156" s="306">
        <v>0.33333333333333331</v>
      </c>
      <c r="CW156" s="306">
        <v>0.33333333333333331</v>
      </c>
      <c r="CX156" s="306">
        <v>0.33333333333333331</v>
      </c>
      <c r="CY156" s="306">
        <v>0.33333333333333331</v>
      </c>
      <c r="CZ156" s="378"/>
      <c r="DA156" s="320"/>
      <c r="DB156" s="320"/>
      <c r="DC156" s="416"/>
    </row>
    <row r="157" spans="1:108" x14ac:dyDescent="0.15">
      <c r="B157" s="167"/>
      <c r="C157" s="140"/>
      <c r="D157" s="141">
        <v>2</v>
      </c>
      <c r="E157" s="138" t="s">
        <v>24</v>
      </c>
      <c r="F157" s="157"/>
      <c r="H157" s="474">
        <f t="shared" ref="H157:H158" si="257">IF(SUMPRODUCT($Y$7:$AH$7,K157:T157)=0,0,SUMPRODUCT($Y$7:$AH$7,Y157:AH157)/SUMPRODUCT($Y$7:$AH$7,K157:T157))</f>
        <v>4</v>
      </c>
      <c r="I157" s="474">
        <f t="shared" ref="I157:I158" si="258">IF(SUMPRODUCT($AI$7:$AK$7,U157:W157)=0,0,SUMPRODUCT($AI$7:$AK$7,AI157:AK157)/SUMPRODUCT($AI$7:$AK$7,U157:W157))</f>
        <v>0</v>
      </c>
      <c r="K157" s="1">
        <f t="shared" si="233"/>
        <v>1</v>
      </c>
      <c r="L157" s="1">
        <f t="shared" si="241"/>
        <v>0</v>
      </c>
      <c r="M157" s="1">
        <f t="shared" si="242"/>
        <v>0</v>
      </c>
      <c r="N157" s="1">
        <f t="shared" si="243"/>
        <v>0</v>
      </c>
      <c r="O157" s="1">
        <f t="shared" si="244"/>
        <v>0</v>
      </c>
      <c r="P157" s="1">
        <f t="shared" si="245"/>
        <v>0</v>
      </c>
      <c r="Q157" s="1">
        <f t="shared" si="246"/>
        <v>0</v>
      </c>
      <c r="R157" s="1">
        <f t="shared" si="247"/>
        <v>0</v>
      </c>
      <c r="S157" s="1">
        <f t="shared" si="248"/>
        <v>0</v>
      </c>
      <c r="T157" s="1">
        <f t="shared" si="249"/>
        <v>0</v>
      </c>
      <c r="U157" s="1">
        <f t="shared" si="250"/>
        <v>0</v>
      </c>
      <c r="V157" s="1">
        <f t="shared" si="251"/>
        <v>0</v>
      </c>
      <c r="W157" s="1">
        <f t="shared" si="252"/>
        <v>0</v>
      </c>
      <c r="Y157" s="510">
        <v>4</v>
      </c>
      <c r="Z157" s="510"/>
      <c r="AA157" s="510"/>
      <c r="AB157" s="510"/>
      <c r="AC157" s="510"/>
      <c r="AD157" s="510"/>
      <c r="AE157" s="510"/>
      <c r="AF157" s="510"/>
      <c r="AG157" s="510"/>
      <c r="AH157" s="510"/>
      <c r="AI157" s="510"/>
      <c r="AJ157" s="510"/>
      <c r="AK157" s="510"/>
      <c r="AN157" s="299" t="str">
        <f t="shared" si="229"/>
        <v>3.2.2</v>
      </c>
      <c r="AO157" s="299" t="str">
        <f t="shared" si="230"/>
        <v>LR2 3.2</v>
      </c>
      <c r="AP157" s="300" t="str">
        <f t="shared" si="253"/>
        <v>発泡剤（断熱材等）</v>
      </c>
      <c r="AQ157" s="301">
        <f t="shared" si="216"/>
        <v>0.33333333333333331</v>
      </c>
      <c r="AR157" s="301">
        <f t="shared" si="217"/>
        <v>0.33333333333333331</v>
      </c>
      <c r="AS157" s="301">
        <f t="shared" si="218"/>
        <v>0.33333333333333331</v>
      </c>
      <c r="AT157" s="301">
        <f t="shared" si="219"/>
        <v>0.33333333333333331</v>
      </c>
      <c r="AU157" s="301">
        <f t="shared" si="220"/>
        <v>0.33333333333333331</v>
      </c>
      <c r="AV157" s="301">
        <f t="shared" si="221"/>
        <v>0.33333333333333331</v>
      </c>
      <c r="AW157" s="301">
        <f t="shared" si="222"/>
        <v>0.33333333333333331</v>
      </c>
      <c r="AX157" s="310">
        <f t="shared" si="223"/>
        <v>0.33333333333333331</v>
      </c>
      <c r="AY157" s="301">
        <f t="shared" si="224"/>
        <v>0.33333333333333331</v>
      </c>
      <c r="AZ157" s="301">
        <f t="shared" si="225"/>
        <v>0.33333333333333331</v>
      </c>
      <c r="BA157" s="377">
        <f t="shared" si="254"/>
        <v>0</v>
      </c>
      <c r="BB157" s="318">
        <f t="shared" si="255"/>
        <v>0</v>
      </c>
      <c r="BC157" s="318">
        <f t="shared" si="256"/>
        <v>0</v>
      </c>
      <c r="BE157" s="299" t="s">
        <v>343</v>
      </c>
      <c r="BF157" s="303" t="s">
        <v>555</v>
      </c>
      <c r="BG157" s="304" t="s">
        <v>556</v>
      </c>
      <c r="BH157" s="306">
        <v>0.33333333333333331</v>
      </c>
      <c r="BI157" s="306">
        <v>0.33333333333333331</v>
      </c>
      <c r="BJ157" s="306">
        <v>0.33333333333333331</v>
      </c>
      <c r="BK157" s="306">
        <v>0.33333333333333331</v>
      </c>
      <c r="BL157" s="306">
        <v>0.33333333333333331</v>
      </c>
      <c r="BM157" s="306">
        <v>0.33333333333333331</v>
      </c>
      <c r="BN157" s="306">
        <v>0.33333333333333331</v>
      </c>
      <c r="BO157" s="306">
        <v>0.33333333333333331</v>
      </c>
      <c r="BP157" s="306">
        <v>0.33333333333333331</v>
      </c>
      <c r="BQ157" s="306">
        <v>0.33333333333333331</v>
      </c>
      <c r="BR157" s="378">
        <v>0</v>
      </c>
      <c r="BS157" s="320">
        <v>0</v>
      </c>
      <c r="BT157" s="320">
        <v>0</v>
      </c>
      <c r="BV157" s="299" t="s">
        <v>343</v>
      </c>
      <c r="BW157" s="303" t="s">
        <v>555</v>
      </c>
      <c r="BX157" s="304" t="s">
        <v>556</v>
      </c>
      <c r="BY157" s="306">
        <v>0.33333333333333331</v>
      </c>
      <c r="BZ157" s="306">
        <v>0.33333333333333331</v>
      </c>
      <c r="CA157" s="306">
        <v>0.33333333333333331</v>
      </c>
      <c r="CB157" s="306">
        <v>0.33333333333333331</v>
      </c>
      <c r="CC157" s="306">
        <v>0.33333333333333331</v>
      </c>
      <c r="CD157" s="306">
        <v>0.33333333333333331</v>
      </c>
      <c r="CE157" s="306">
        <v>0.33333333333333331</v>
      </c>
      <c r="CF157" s="306">
        <v>0.33333333333333331</v>
      </c>
      <c r="CG157" s="306">
        <v>0.33333333333333331</v>
      </c>
      <c r="CH157" s="306">
        <v>0.33333333333333331</v>
      </c>
      <c r="CI157" s="378"/>
      <c r="CJ157" s="320"/>
      <c r="CK157" s="320"/>
      <c r="CM157" s="299" t="s">
        <v>343</v>
      </c>
      <c r="CN157" s="303" t="s">
        <v>555</v>
      </c>
      <c r="CO157" s="304" t="s">
        <v>344</v>
      </c>
      <c r="CP157" s="306">
        <v>0.33333333333333331</v>
      </c>
      <c r="CQ157" s="306">
        <v>0.33333333333333331</v>
      </c>
      <c r="CR157" s="306">
        <v>0.33333333333333331</v>
      </c>
      <c r="CS157" s="306">
        <v>0.33333333333333331</v>
      </c>
      <c r="CT157" s="306">
        <v>0.33333333333333331</v>
      </c>
      <c r="CU157" s="306">
        <v>0.33333333333333331</v>
      </c>
      <c r="CV157" s="306">
        <v>0.33333333333333331</v>
      </c>
      <c r="CW157" s="306">
        <v>0.33333333333333331</v>
      </c>
      <c r="CX157" s="306">
        <v>0.33333333333333331</v>
      </c>
      <c r="CY157" s="306">
        <v>0.33333333333333331</v>
      </c>
      <c r="CZ157" s="378"/>
      <c r="DA157" s="320"/>
      <c r="DB157" s="320"/>
      <c r="DC157" s="416"/>
    </row>
    <row r="158" spans="1:108" ht="14.25" thickBot="1" x14ac:dyDescent="0.2">
      <c r="B158" s="228"/>
      <c r="C158" s="172"/>
      <c r="D158" s="192">
        <v>3</v>
      </c>
      <c r="E158" s="173" t="s">
        <v>25</v>
      </c>
      <c r="F158" s="174"/>
      <c r="H158" s="470">
        <f t="shared" si="257"/>
        <v>4</v>
      </c>
      <c r="I158" s="470">
        <f t="shared" si="258"/>
        <v>0</v>
      </c>
      <c r="K158" s="1">
        <f t="shared" si="233"/>
        <v>1</v>
      </c>
      <c r="L158" s="1">
        <f t="shared" si="241"/>
        <v>0</v>
      </c>
      <c r="M158" s="1">
        <f t="shared" si="242"/>
        <v>0</v>
      </c>
      <c r="N158" s="1">
        <f t="shared" si="243"/>
        <v>0</v>
      </c>
      <c r="O158" s="1">
        <f t="shared" si="244"/>
        <v>0</v>
      </c>
      <c r="P158" s="1">
        <f t="shared" si="245"/>
        <v>0</v>
      </c>
      <c r="Q158" s="1">
        <f t="shared" si="246"/>
        <v>0</v>
      </c>
      <c r="R158" s="1">
        <f t="shared" si="247"/>
        <v>0</v>
      </c>
      <c r="S158" s="1">
        <f t="shared" si="248"/>
        <v>0</v>
      </c>
      <c r="T158" s="1">
        <f t="shared" si="249"/>
        <v>0</v>
      </c>
      <c r="U158" s="1">
        <f t="shared" si="250"/>
        <v>0</v>
      </c>
      <c r="V158" s="1">
        <f t="shared" si="251"/>
        <v>0</v>
      </c>
      <c r="W158" s="1">
        <f t="shared" si="252"/>
        <v>0</v>
      </c>
      <c r="Y158" s="507">
        <v>4</v>
      </c>
      <c r="Z158" s="507"/>
      <c r="AA158" s="507"/>
      <c r="AB158" s="507"/>
      <c r="AC158" s="507"/>
      <c r="AD158" s="507"/>
      <c r="AE158" s="507"/>
      <c r="AF158" s="507"/>
      <c r="AG158" s="507"/>
      <c r="AH158" s="507"/>
      <c r="AI158" s="507"/>
      <c r="AJ158" s="507"/>
      <c r="AK158" s="507"/>
      <c r="AN158" s="299" t="str">
        <f t="shared" si="229"/>
        <v>3.2.3</v>
      </c>
      <c r="AO158" s="299" t="str">
        <f t="shared" si="230"/>
        <v>LR2 3.2</v>
      </c>
      <c r="AP158" s="300" t="str">
        <f t="shared" si="253"/>
        <v>冷媒</v>
      </c>
      <c r="AQ158" s="301">
        <f t="shared" si="216"/>
        <v>0.33333333333333331</v>
      </c>
      <c r="AR158" s="301">
        <f t="shared" si="217"/>
        <v>0.33333333333333331</v>
      </c>
      <c r="AS158" s="301">
        <f t="shared" si="218"/>
        <v>0.33333333333333331</v>
      </c>
      <c r="AT158" s="301">
        <f t="shared" si="219"/>
        <v>0.33333333333333331</v>
      </c>
      <c r="AU158" s="301">
        <f t="shared" si="220"/>
        <v>0.33333333333333331</v>
      </c>
      <c r="AV158" s="301">
        <f t="shared" si="221"/>
        <v>0.33333333333333331</v>
      </c>
      <c r="AW158" s="301">
        <f t="shared" si="222"/>
        <v>0.33333333333333331</v>
      </c>
      <c r="AX158" s="310">
        <f t="shared" si="223"/>
        <v>0.33333333333333331</v>
      </c>
      <c r="AY158" s="301">
        <f t="shared" si="224"/>
        <v>0.33333333333333331</v>
      </c>
      <c r="AZ158" s="301">
        <f t="shared" si="225"/>
        <v>0.33333333333333331</v>
      </c>
      <c r="BA158" s="377">
        <f t="shared" si="254"/>
        <v>0</v>
      </c>
      <c r="BB158" s="318">
        <f t="shared" si="255"/>
        <v>0</v>
      </c>
      <c r="BC158" s="318">
        <f t="shared" si="256"/>
        <v>0</v>
      </c>
      <c r="BE158" s="299" t="s">
        <v>360</v>
      </c>
      <c r="BF158" s="303" t="s">
        <v>555</v>
      </c>
      <c r="BG158" s="304" t="s">
        <v>557</v>
      </c>
      <c r="BH158" s="306">
        <v>0.33333333333333331</v>
      </c>
      <c r="BI158" s="306">
        <v>0.33333333333333331</v>
      </c>
      <c r="BJ158" s="306">
        <v>0.33333333333333331</v>
      </c>
      <c r="BK158" s="306">
        <v>0.33333333333333331</v>
      </c>
      <c r="BL158" s="306">
        <v>0.33333333333333331</v>
      </c>
      <c r="BM158" s="306">
        <v>0.33333333333333331</v>
      </c>
      <c r="BN158" s="306">
        <v>0.33333333333333331</v>
      </c>
      <c r="BO158" s="306">
        <v>0.33333333333333331</v>
      </c>
      <c r="BP158" s="306">
        <v>0.33333333333333331</v>
      </c>
      <c r="BQ158" s="306">
        <v>0.33333333333333331</v>
      </c>
      <c r="BR158" s="378">
        <v>0</v>
      </c>
      <c r="BS158" s="320">
        <v>0</v>
      </c>
      <c r="BT158" s="320">
        <v>0</v>
      </c>
      <c r="BV158" s="299" t="s">
        <v>360</v>
      </c>
      <c r="BW158" s="303" t="s">
        <v>555</v>
      </c>
      <c r="BX158" s="304" t="s">
        <v>557</v>
      </c>
      <c r="BY158" s="306">
        <v>0.33333333333333331</v>
      </c>
      <c r="BZ158" s="306">
        <v>0.33333333333333331</v>
      </c>
      <c r="CA158" s="306">
        <v>0.33333333333333331</v>
      </c>
      <c r="CB158" s="306">
        <v>0.33333333333333331</v>
      </c>
      <c r="CC158" s="306">
        <v>0.33333333333333331</v>
      </c>
      <c r="CD158" s="306">
        <v>0.33333333333333331</v>
      </c>
      <c r="CE158" s="306">
        <v>0.33333333333333331</v>
      </c>
      <c r="CF158" s="306">
        <v>0.33333333333333331</v>
      </c>
      <c r="CG158" s="306">
        <v>0.33333333333333331</v>
      </c>
      <c r="CH158" s="306">
        <v>0.33333333333333331</v>
      </c>
      <c r="CI158" s="378"/>
      <c r="CJ158" s="320"/>
      <c r="CK158" s="320"/>
      <c r="CM158" s="299" t="s">
        <v>360</v>
      </c>
      <c r="CN158" s="303" t="s">
        <v>555</v>
      </c>
      <c r="CO158" s="304" t="s">
        <v>557</v>
      </c>
      <c r="CP158" s="306">
        <v>0.33333333333333331</v>
      </c>
      <c r="CQ158" s="306">
        <v>0.33333333333333331</v>
      </c>
      <c r="CR158" s="306">
        <v>0.33333333333333331</v>
      </c>
      <c r="CS158" s="306">
        <v>0.33333333333333331</v>
      </c>
      <c r="CT158" s="306">
        <v>0.33333333333333331</v>
      </c>
      <c r="CU158" s="306">
        <v>0.33333333333333331</v>
      </c>
      <c r="CV158" s="306">
        <v>0.33333333333333331</v>
      </c>
      <c r="CW158" s="306">
        <v>0.33333333333333331</v>
      </c>
      <c r="CX158" s="306">
        <v>0.33333333333333331</v>
      </c>
      <c r="CY158" s="306">
        <v>0.33333333333333331</v>
      </c>
      <c r="CZ158" s="378"/>
      <c r="DA158" s="320"/>
      <c r="DB158" s="320"/>
      <c r="DC158" s="416"/>
    </row>
    <row r="159" spans="1:108" s="239" customFormat="1" ht="14.25" thickBot="1" x14ac:dyDescent="0.2">
      <c r="A159"/>
      <c r="B159" s="175" t="s">
        <v>418</v>
      </c>
      <c r="C159" s="193" t="s">
        <v>419</v>
      </c>
      <c r="D159" s="193"/>
      <c r="E159" s="193"/>
      <c r="F159" s="194"/>
      <c r="G159"/>
      <c r="H159" s="482"/>
      <c r="I159" s="483"/>
      <c r="J159" s="440"/>
      <c r="K159" s="1">
        <f t="shared" si="233"/>
        <v>1</v>
      </c>
      <c r="L159" s="1">
        <f t="shared" si="241"/>
        <v>1</v>
      </c>
      <c r="M159" s="1">
        <f t="shared" si="242"/>
        <v>1</v>
      </c>
      <c r="N159" s="1">
        <f t="shared" si="243"/>
        <v>1</v>
      </c>
      <c r="O159" s="1">
        <f t="shared" si="244"/>
        <v>1</v>
      </c>
      <c r="P159" s="1">
        <f t="shared" si="245"/>
        <v>1</v>
      </c>
      <c r="Q159" s="1">
        <f t="shared" si="246"/>
        <v>1</v>
      </c>
      <c r="R159" s="1">
        <f t="shared" si="247"/>
        <v>1</v>
      </c>
      <c r="S159" s="1">
        <f t="shared" si="248"/>
        <v>1</v>
      </c>
      <c r="T159" s="1">
        <f t="shared" si="249"/>
        <v>1</v>
      </c>
      <c r="U159" s="1">
        <f t="shared" si="250"/>
        <v>1</v>
      </c>
      <c r="V159" s="1">
        <f t="shared" si="251"/>
        <v>1</v>
      </c>
      <c r="W159" s="1">
        <f t="shared" si="252"/>
        <v>1</v>
      </c>
      <c r="X159" s="440"/>
      <c r="Y159" s="528" t="str">
        <f>Y$6</f>
        <v>事務所</v>
      </c>
      <c r="Z159" s="528" t="str">
        <f t="shared" ref="Z159:AK159" si="259">Z$6</f>
        <v>学校</v>
      </c>
      <c r="AA159" s="528" t="str">
        <f t="shared" si="259"/>
        <v>物販店</v>
      </c>
      <c r="AB159" s="528" t="str">
        <f t="shared" si="259"/>
        <v>飲食店</v>
      </c>
      <c r="AC159" s="528" t="str">
        <f t="shared" si="259"/>
        <v>病院</v>
      </c>
      <c r="AD159" s="528" t="str">
        <f t="shared" si="259"/>
        <v>ホテル</v>
      </c>
      <c r="AE159" s="528" t="str">
        <f t="shared" si="259"/>
        <v>集合住宅</v>
      </c>
      <c r="AF159" s="528" t="str">
        <f t="shared" si="259"/>
        <v>集会所</v>
      </c>
      <c r="AG159" s="528" t="str">
        <f t="shared" si="259"/>
        <v>工場</v>
      </c>
      <c r="AH159" s="528" t="str">
        <f t="shared" si="259"/>
        <v>小中高</v>
      </c>
      <c r="AI159" s="528" t="str">
        <f t="shared" si="259"/>
        <v>病院o</v>
      </c>
      <c r="AJ159" s="528" t="str">
        <f t="shared" si="259"/>
        <v>ホテルo</v>
      </c>
      <c r="AK159" s="528" t="str">
        <f t="shared" si="259"/>
        <v>集合住宅o</v>
      </c>
      <c r="AL159"/>
      <c r="AM159"/>
      <c r="AN159" s="365" t="str">
        <f t="shared" si="229"/>
        <v>LR3</v>
      </c>
      <c r="AO159" s="365" t="str">
        <f t="shared" si="230"/>
        <v>LR</v>
      </c>
      <c r="AP159" s="284" t="str">
        <f t="shared" si="253"/>
        <v>敷地外環境</v>
      </c>
      <c r="AQ159" s="285">
        <f t="shared" si="216"/>
        <v>0.3</v>
      </c>
      <c r="AR159" s="285">
        <f t="shared" si="217"/>
        <v>0.3</v>
      </c>
      <c r="AS159" s="285">
        <f t="shared" si="218"/>
        <v>0.3</v>
      </c>
      <c r="AT159" s="285">
        <f t="shared" si="219"/>
        <v>0.3</v>
      </c>
      <c r="AU159" s="285">
        <f t="shared" si="220"/>
        <v>0.3</v>
      </c>
      <c r="AV159" s="285">
        <f t="shared" si="221"/>
        <v>0.3</v>
      </c>
      <c r="AW159" s="285">
        <f t="shared" si="222"/>
        <v>0.3</v>
      </c>
      <c r="AX159" s="285">
        <f t="shared" si="223"/>
        <v>0.3</v>
      </c>
      <c r="AY159" s="285">
        <f t="shared" si="224"/>
        <v>0.3</v>
      </c>
      <c r="AZ159" s="285">
        <f t="shared" si="225"/>
        <v>0.3</v>
      </c>
      <c r="BA159" s="367">
        <f t="shared" si="254"/>
        <v>0</v>
      </c>
      <c r="BB159" s="368">
        <f t="shared" si="255"/>
        <v>0</v>
      </c>
      <c r="BC159" s="368">
        <f t="shared" si="256"/>
        <v>0</v>
      </c>
      <c r="BD159"/>
      <c r="BE159" s="365" t="s">
        <v>361</v>
      </c>
      <c r="BF159" s="369" t="s">
        <v>362</v>
      </c>
      <c r="BG159" s="284" t="s">
        <v>363</v>
      </c>
      <c r="BH159" s="288">
        <v>0.3</v>
      </c>
      <c r="BI159" s="288">
        <v>0.3</v>
      </c>
      <c r="BJ159" s="288">
        <v>0.3</v>
      </c>
      <c r="BK159" s="288">
        <v>0.3</v>
      </c>
      <c r="BL159" s="288">
        <v>0.3</v>
      </c>
      <c r="BM159" s="288">
        <v>0.3</v>
      </c>
      <c r="BN159" s="288">
        <v>0.3</v>
      </c>
      <c r="BO159" s="288">
        <v>0.3</v>
      </c>
      <c r="BP159" s="288">
        <v>0.3</v>
      </c>
      <c r="BQ159" s="288">
        <v>0.3</v>
      </c>
      <c r="BR159" s="371">
        <v>0</v>
      </c>
      <c r="BS159" s="372">
        <v>0</v>
      </c>
      <c r="BT159" s="372">
        <v>0</v>
      </c>
      <c r="BU159"/>
      <c r="BV159" s="365" t="s">
        <v>361</v>
      </c>
      <c r="BW159" s="369" t="s">
        <v>362</v>
      </c>
      <c r="BX159" s="284" t="s">
        <v>363</v>
      </c>
      <c r="BY159" s="288">
        <v>0.3</v>
      </c>
      <c r="BZ159" s="288">
        <v>0.3</v>
      </c>
      <c r="CA159" s="288">
        <v>0.3</v>
      </c>
      <c r="CB159" s="288">
        <v>0.3</v>
      </c>
      <c r="CC159" s="288">
        <v>0.3</v>
      </c>
      <c r="CD159" s="288">
        <v>0.3</v>
      </c>
      <c r="CE159" s="288">
        <v>0.3</v>
      </c>
      <c r="CF159" s="288">
        <v>0.3</v>
      </c>
      <c r="CG159" s="288">
        <v>0.3</v>
      </c>
      <c r="CH159" s="288">
        <v>0.3</v>
      </c>
      <c r="CI159" s="371"/>
      <c r="CJ159" s="372"/>
      <c r="CK159" s="372"/>
      <c r="CL159"/>
      <c r="CM159" s="365" t="s">
        <v>361</v>
      </c>
      <c r="CN159" s="369" t="s">
        <v>362</v>
      </c>
      <c r="CO159" s="284" t="s">
        <v>363</v>
      </c>
      <c r="CP159" s="288">
        <v>0.3</v>
      </c>
      <c r="CQ159" s="288">
        <v>0.3</v>
      </c>
      <c r="CR159" s="288">
        <v>0.3</v>
      </c>
      <c r="CS159" s="288">
        <v>0.3</v>
      </c>
      <c r="CT159" s="288">
        <v>0.3</v>
      </c>
      <c r="CU159" s="288">
        <v>0.3</v>
      </c>
      <c r="CV159" s="288">
        <v>0.3</v>
      </c>
      <c r="CW159" s="288">
        <v>0.3</v>
      </c>
      <c r="CX159" s="288">
        <v>0.3</v>
      </c>
      <c r="CY159" s="288">
        <v>0.3</v>
      </c>
      <c r="CZ159" s="371"/>
      <c r="DA159" s="372"/>
      <c r="DB159" s="372"/>
      <c r="DC159" s="426"/>
      <c r="DD159"/>
    </row>
    <row r="160" spans="1:108" s="239" customFormat="1" x14ac:dyDescent="0.15">
      <c r="A160"/>
      <c r="B160" s="229">
        <v>1</v>
      </c>
      <c r="C160" s="132" t="s">
        <v>132</v>
      </c>
      <c r="D160" s="197"/>
      <c r="E160" s="197"/>
      <c r="F160" s="170"/>
      <c r="G160"/>
      <c r="H160" s="503"/>
      <c r="I160" s="504"/>
      <c r="J160" s="440"/>
      <c r="K160" s="1">
        <f t="shared" si="233"/>
        <v>0</v>
      </c>
      <c r="L160" s="1">
        <f t="shared" si="241"/>
        <v>0</v>
      </c>
      <c r="M160" s="1">
        <f t="shared" si="242"/>
        <v>0</v>
      </c>
      <c r="N160" s="1">
        <f t="shared" si="243"/>
        <v>0</v>
      </c>
      <c r="O160" s="1">
        <f t="shared" si="244"/>
        <v>0</v>
      </c>
      <c r="P160" s="1">
        <f t="shared" si="245"/>
        <v>0</v>
      </c>
      <c r="Q160" s="1">
        <f t="shared" si="246"/>
        <v>0</v>
      </c>
      <c r="R160" s="1">
        <f t="shared" si="247"/>
        <v>0</v>
      </c>
      <c r="S160" s="1">
        <f t="shared" si="248"/>
        <v>0</v>
      </c>
      <c r="T160" s="1">
        <f t="shared" si="249"/>
        <v>0</v>
      </c>
      <c r="U160" s="1">
        <f t="shared" si="250"/>
        <v>0</v>
      </c>
      <c r="V160" s="1">
        <f t="shared" si="251"/>
        <v>0</v>
      </c>
      <c r="W160" s="1">
        <f t="shared" si="252"/>
        <v>0</v>
      </c>
      <c r="X160" s="440"/>
      <c r="Y160" s="524" t="s">
        <v>678</v>
      </c>
      <c r="Z160" s="524" t="s">
        <v>678</v>
      </c>
      <c r="AA160" s="524" t="s">
        <v>678</v>
      </c>
      <c r="AB160" s="524" t="s">
        <v>678</v>
      </c>
      <c r="AC160" s="524" t="s">
        <v>678</v>
      </c>
      <c r="AD160" s="524" t="s">
        <v>678</v>
      </c>
      <c r="AE160" s="524" t="s">
        <v>678</v>
      </c>
      <c r="AF160" s="524" t="s">
        <v>678</v>
      </c>
      <c r="AG160" s="524" t="s">
        <v>678</v>
      </c>
      <c r="AH160" s="524" t="s">
        <v>678</v>
      </c>
      <c r="AI160" s="524" t="s">
        <v>678</v>
      </c>
      <c r="AJ160" s="524" t="s">
        <v>678</v>
      </c>
      <c r="AK160" s="524" t="s">
        <v>678</v>
      </c>
      <c r="AL160"/>
      <c r="AM160"/>
      <c r="AN160" s="380">
        <f t="shared" si="229"/>
        <v>1</v>
      </c>
      <c r="AO160" s="295" t="str">
        <f t="shared" si="230"/>
        <v>LR3</v>
      </c>
      <c r="AP160" s="291" t="str">
        <f t="shared" si="253"/>
        <v>地球温暖化への配慮</v>
      </c>
      <c r="AQ160" s="296">
        <f t="shared" ref="AQ160:AQ180" si="260">IF($AN$3=1,BY160,IF($AN$3=2,CP160,BH160))</f>
        <v>0.33333333333333331</v>
      </c>
      <c r="AR160" s="296">
        <f t="shared" ref="AR160:AR180" si="261">IF($AN$3=1,BZ160,IF($AN$3=2,CQ160,BI160))</f>
        <v>0.33333333333333331</v>
      </c>
      <c r="AS160" s="296">
        <f t="shared" ref="AS160:AS180" si="262">IF($AN$3=1,CA160,IF($AN$3=2,CR160,BJ160))</f>
        <v>0.33333333333333331</v>
      </c>
      <c r="AT160" s="296">
        <f t="shared" ref="AT160:AT180" si="263">IF($AN$3=1,CB160,IF($AN$3=2,CS160,BK160))</f>
        <v>0.33333333333333331</v>
      </c>
      <c r="AU160" s="296">
        <f t="shared" ref="AU160:AU180" si="264">IF($AN$3=1,CC160,IF($AN$3=2,CT160,BL160))</f>
        <v>0.33333333333333331</v>
      </c>
      <c r="AV160" s="296">
        <f t="shared" ref="AV160:AV180" si="265">IF($AN$3=1,CD160,IF($AN$3=2,CU160,BM160))</f>
        <v>0.33333333333333331</v>
      </c>
      <c r="AW160" s="296">
        <f t="shared" ref="AW160:AW180" si="266">IF($AN$3=1,CE160,IF($AN$3=2,CV160,BN160))</f>
        <v>0.33333333333333331</v>
      </c>
      <c r="AX160" s="296">
        <f t="shared" ref="AX160:AX180" si="267">IF($AN$3=1,CF160,IF($AN$3=2,CW160,BO160))</f>
        <v>0.33333333333333331</v>
      </c>
      <c r="AY160" s="296">
        <f t="shared" ref="AY160:AY180" si="268">IF($AN$3=1,CG160,IF($AN$3=2,CX160,BP160))</f>
        <v>0.33333333333333331</v>
      </c>
      <c r="AZ160" s="296">
        <f t="shared" ref="AZ160:AZ180" si="269">IF($AN$3=1,CH160,IF($AN$3=2,CY160,BQ160))</f>
        <v>0.33333333333333331</v>
      </c>
      <c r="BA160" s="294">
        <f t="shared" si="254"/>
        <v>0</v>
      </c>
      <c r="BB160" s="292">
        <f t="shared" si="255"/>
        <v>0</v>
      </c>
      <c r="BC160" s="292">
        <f t="shared" si="256"/>
        <v>0</v>
      </c>
      <c r="BD160"/>
      <c r="BE160" s="290">
        <v>1</v>
      </c>
      <c r="BF160" s="295" t="s">
        <v>347</v>
      </c>
      <c r="BG160" s="291" t="s">
        <v>132</v>
      </c>
      <c r="BH160" s="296">
        <v>0.33333333333333331</v>
      </c>
      <c r="BI160" s="296">
        <v>0.33333333333333331</v>
      </c>
      <c r="BJ160" s="296">
        <v>0.33333333333333331</v>
      </c>
      <c r="BK160" s="296">
        <v>0.33333333333333331</v>
      </c>
      <c r="BL160" s="296">
        <v>0.33333333333333331</v>
      </c>
      <c r="BM160" s="296">
        <v>0.33333333333333331</v>
      </c>
      <c r="BN160" s="296">
        <v>0.33333333333333331</v>
      </c>
      <c r="BO160" s="296">
        <v>0.33333333333333331</v>
      </c>
      <c r="BP160" s="296">
        <v>0.33333333333333331</v>
      </c>
      <c r="BQ160" s="296">
        <v>0.33333333333333331</v>
      </c>
      <c r="BR160" s="297">
        <v>0</v>
      </c>
      <c r="BS160" s="296">
        <v>0</v>
      </c>
      <c r="BT160" s="296">
        <v>0</v>
      </c>
      <c r="BU160"/>
      <c r="BV160" s="290">
        <v>1</v>
      </c>
      <c r="BW160" s="295" t="s">
        <v>347</v>
      </c>
      <c r="BX160" s="291" t="s">
        <v>132</v>
      </c>
      <c r="BY160" s="296">
        <f t="shared" ref="BY160:CH161" si="270">1/3</f>
        <v>0.33333333333333331</v>
      </c>
      <c r="BZ160" s="296">
        <f t="shared" si="270"/>
        <v>0.33333333333333331</v>
      </c>
      <c r="CA160" s="296">
        <f t="shared" si="270"/>
        <v>0.33333333333333331</v>
      </c>
      <c r="CB160" s="296">
        <f t="shared" si="270"/>
        <v>0.33333333333333331</v>
      </c>
      <c r="CC160" s="296">
        <f t="shared" si="270"/>
        <v>0.33333333333333331</v>
      </c>
      <c r="CD160" s="296">
        <f t="shared" si="270"/>
        <v>0.33333333333333331</v>
      </c>
      <c r="CE160" s="296">
        <f t="shared" si="270"/>
        <v>0.33333333333333331</v>
      </c>
      <c r="CF160" s="296">
        <f t="shared" si="270"/>
        <v>0.33333333333333331</v>
      </c>
      <c r="CG160" s="296">
        <f t="shared" si="270"/>
        <v>0.33333333333333331</v>
      </c>
      <c r="CH160" s="296">
        <f t="shared" si="270"/>
        <v>0.33333333333333331</v>
      </c>
      <c r="CI160" s="297"/>
      <c r="CJ160" s="296"/>
      <c r="CK160" s="296"/>
      <c r="CL160"/>
      <c r="CM160" s="290">
        <v>1</v>
      </c>
      <c r="CN160" s="295" t="s">
        <v>347</v>
      </c>
      <c r="CO160" s="291" t="s">
        <v>132</v>
      </c>
      <c r="CP160" s="296">
        <f t="shared" ref="CP160:CY161" si="271">1/3</f>
        <v>0.33333333333333331</v>
      </c>
      <c r="CQ160" s="296">
        <f t="shared" si="271"/>
        <v>0.33333333333333331</v>
      </c>
      <c r="CR160" s="296">
        <f t="shared" si="271"/>
        <v>0.33333333333333331</v>
      </c>
      <c r="CS160" s="296">
        <f t="shared" si="271"/>
        <v>0.33333333333333331</v>
      </c>
      <c r="CT160" s="296">
        <f t="shared" si="271"/>
        <v>0.33333333333333331</v>
      </c>
      <c r="CU160" s="296">
        <f t="shared" si="271"/>
        <v>0.33333333333333331</v>
      </c>
      <c r="CV160" s="296">
        <f t="shared" si="271"/>
        <v>0.33333333333333331</v>
      </c>
      <c r="CW160" s="296">
        <f t="shared" si="271"/>
        <v>0.33333333333333331</v>
      </c>
      <c r="CX160" s="296">
        <f t="shared" si="271"/>
        <v>0.33333333333333331</v>
      </c>
      <c r="CY160" s="296">
        <f t="shared" si="271"/>
        <v>0.33333333333333331</v>
      </c>
      <c r="CZ160" s="297"/>
      <c r="DA160" s="296"/>
      <c r="DB160" s="296"/>
      <c r="DC160" s="421"/>
      <c r="DD160"/>
    </row>
    <row r="161" spans="1:108" s="239" customFormat="1" ht="14.25" thickBot="1" x14ac:dyDescent="0.2">
      <c r="A161"/>
      <c r="B161" s="230">
        <v>2</v>
      </c>
      <c r="C161" s="151" t="s">
        <v>133</v>
      </c>
      <c r="D161" s="151"/>
      <c r="E161" s="151"/>
      <c r="F161" s="157"/>
      <c r="G161"/>
      <c r="H161" s="497"/>
      <c r="I161" s="498"/>
      <c r="J161" s="440"/>
      <c r="K161" s="1">
        <f t="shared" si="233"/>
        <v>0</v>
      </c>
      <c r="L161" s="1">
        <f t="shared" si="241"/>
        <v>0</v>
      </c>
      <c r="M161" s="1">
        <f t="shared" si="242"/>
        <v>0</v>
      </c>
      <c r="N161" s="1">
        <f t="shared" si="243"/>
        <v>0</v>
      </c>
      <c r="O161" s="1">
        <f t="shared" si="244"/>
        <v>0</v>
      </c>
      <c r="P161" s="1">
        <f t="shared" si="245"/>
        <v>0</v>
      </c>
      <c r="Q161" s="1">
        <f t="shared" si="246"/>
        <v>0</v>
      </c>
      <c r="R161" s="1">
        <f t="shared" si="247"/>
        <v>0</v>
      </c>
      <c r="S161" s="1">
        <f t="shared" si="248"/>
        <v>0</v>
      </c>
      <c r="T161" s="1">
        <f t="shared" si="249"/>
        <v>0</v>
      </c>
      <c r="U161" s="1">
        <f t="shared" si="250"/>
        <v>0</v>
      </c>
      <c r="V161" s="1">
        <f t="shared" si="251"/>
        <v>0</v>
      </c>
      <c r="W161" s="1">
        <f t="shared" si="252"/>
        <v>0</v>
      </c>
      <c r="X161" s="440"/>
      <c r="Y161" s="525" t="s">
        <v>678</v>
      </c>
      <c r="Z161" s="525" t="s">
        <v>678</v>
      </c>
      <c r="AA161" s="525" t="s">
        <v>678</v>
      </c>
      <c r="AB161" s="525" t="s">
        <v>678</v>
      </c>
      <c r="AC161" s="525" t="s">
        <v>678</v>
      </c>
      <c r="AD161" s="525" t="s">
        <v>678</v>
      </c>
      <c r="AE161" s="525" t="s">
        <v>678</v>
      </c>
      <c r="AF161" s="525" t="s">
        <v>678</v>
      </c>
      <c r="AG161" s="525" t="s">
        <v>678</v>
      </c>
      <c r="AH161" s="525" t="s">
        <v>678</v>
      </c>
      <c r="AI161" s="525" t="s">
        <v>678</v>
      </c>
      <c r="AJ161" s="525" t="s">
        <v>678</v>
      </c>
      <c r="AK161" s="525" t="s">
        <v>678</v>
      </c>
      <c r="AL161"/>
      <c r="AM161"/>
      <c r="AN161" s="380">
        <f t="shared" si="229"/>
        <v>2</v>
      </c>
      <c r="AO161" s="295" t="str">
        <f t="shared" si="230"/>
        <v>LR3</v>
      </c>
      <c r="AP161" s="291" t="str">
        <f t="shared" si="253"/>
        <v>地域環境への配慮</v>
      </c>
      <c r="AQ161" s="296">
        <f t="shared" si="260"/>
        <v>0.33333333333333331</v>
      </c>
      <c r="AR161" s="296">
        <f t="shared" si="261"/>
        <v>0.33333333333333331</v>
      </c>
      <c r="AS161" s="296">
        <f t="shared" si="262"/>
        <v>0.33333333333333331</v>
      </c>
      <c r="AT161" s="296">
        <f t="shared" si="263"/>
        <v>0.33333333333333331</v>
      </c>
      <c r="AU161" s="296">
        <f t="shared" si="264"/>
        <v>0.33333333333333331</v>
      </c>
      <c r="AV161" s="296">
        <f t="shared" si="265"/>
        <v>0.33333333333333331</v>
      </c>
      <c r="AW161" s="296">
        <f t="shared" si="266"/>
        <v>0.33333333333333331</v>
      </c>
      <c r="AX161" s="296">
        <f t="shared" si="267"/>
        <v>0.33333333333333331</v>
      </c>
      <c r="AY161" s="296">
        <f t="shared" si="268"/>
        <v>0.33333333333333331</v>
      </c>
      <c r="AZ161" s="296">
        <f t="shared" si="269"/>
        <v>0.33333333333333331</v>
      </c>
      <c r="BA161" s="294">
        <f t="shared" si="254"/>
        <v>0</v>
      </c>
      <c r="BB161" s="292">
        <f t="shared" si="255"/>
        <v>0</v>
      </c>
      <c r="BC161" s="292">
        <f t="shared" si="256"/>
        <v>0</v>
      </c>
      <c r="BD161"/>
      <c r="BE161" s="290">
        <v>2</v>
      </c>
      <c r="BF161" s="295" t="s">
        <v>347</v>
      </c>
      <c r="BG161" s="291" t="s">
        <v>133</v>
      </c>
      <c r="BH161" s="296">
        <v>0.33333333333333331</v>
      </c>
      <c r="BI161" s="296">
        <v>0.33333333333333331</v>
      </c>
      <c r="BJ161" s="296">
        <v>0.33333333333333331</v>
      </c>
      <c r="BK161" s="296">
        <v>0.33333333333333331</v>
      </c>
      <c r="BL161" s="296">
        <v>0.33333333333333331</v>
      </c>
      <c r="BM161" s="296">
        <v>0.33333333333333331</v>
      </c>
      <c r="BN161" s="296">
        <v>0.33333333333333331</v>
      </c>
      <c r="BO161" s="296">
        <v>0.33333333333333331</v>
      </c>
      <c r="BP161" s="296">
        <v>0.33333333333333331</v>
      </c>
      <c r="BQ161" s="296">
        <v>0.33333333333333331</v>
      </c>
      <c r="BR161" s="297">
        <v>0</v>
      </c>
      <c r="BS161" s="296">
        <v>0</v>
      </c>
      <c r="BT161" s="296">
        <v>0</v>
      </c>
      <c r="BU161"/>
      <c r="BV161" s="290">
        <v>2</v>
      </c>
      <c r="BW161" s="295" t="s">
        <v>347</v>
      </c>
      <c r="BX161" s="291" t="s">
        <v>133</v>
      </c>
      <c r="BY161" s="296">
        <f t="shared" si="270"/>
        <v>0.33333333333333331</v>
      </c>
      <c r="BZ161" s="296">
        <f t="shared" si="270"/>
        <v>0.33333333333333331</v>
      </c>
      <c r="CA161" s="296">
        <f t="shared" si="270"/>
        <v>0.33333333333333331</v>
      </c>
      <c r="CB161" s="296">
        <f t="shared" si="270"/>
        <v>0.33333333333333331</v>
      </c>
      <c r="CC161" s="296">
        <f t="shared" si="270"/>
        <v>0.33333333333333331</v>
      </c>
      <c r="CD161" s="296">
        <f t="shared" si="270"/>
        <v>0.33333333333333331</v>
      </c>
      <c r="CE161" s="296">
        <f t="shared" si="270"/>
        <v>0.33333333333333331</v>
      </c>
      <c r="CF161" s="296">
        <f t="shared" si="270"/>
        <v>0.33333333333333331</v>
      </c>
      <c r="CG161" s="296">
        <f t="shared" si="270"/>
        <v>0.33333333333333331</v>
      </c>
      <c r="CH161" s="296">
        <f t="shared" si="270"/>
        <v>0.33333333333333331</v>
      </c>
      <c r="CI161" s="297"/>
      <c r="CJ161" s="296"/>
      <c r="CK161" s="296"/>
      <c r="CL161"/>
      <c r="CM161" s="290">
        <v>2</v>
      </c>
      <c r="CN161" s="295" t="s">
        <v>347</v>
      </c>
      <c r="CO161" s="291" t="s">
        <v>133</v>
      </c>
      <c r="CP161" s="296">
        <f t="shared" si="271"/>
        <v>0.33333333333333331</v>
      </c>
      <c r="CQ161" s="296">
        <f t="shared" si="271"/>
        <v>0.33333333333333331</v>
      </c>
      <c r="CR161" s="296">
        <f t="shared" si="271"/>
        <v>0.33333333333333331</v>
      </c>
      <c r="CS161" s="296">
        <f t="shared" si="271"/>
        <v>0.33333333333333331</v>
      </c>
      <c r="CT161" s="296">
        <f t="shared" si="271"/>
        <v>0.33333333333333331</v>
      </c>
      <c r="CU161" s="296">
        <f t="shared" si="271"/>
        <v>0.33333333333333331</v>
      </c>
      <c r="CV161" s="296">
        <f t="shared" si="271"/>
        <v>0.33333333333333331</v>
      </c>
      <c r="CW161" s="296">
        <f t="shared" si="271"/>
        <v>0.33333333333333331</v>
      </c>
      <c r="CX161" s="296">
        <f t="shared" si="271"/>
        <v>0.33333333333333331</v>
      </c>
      <c r="CY161" s="296">
        <f t="shared" si="271"/>
        <v>0.33333333333333331</v>
      </c>
      <c r="CZ161" s="297"/>
      <c r="DA161" s="296"/>
      <c r="DB161" s="296"/>
      <c r="DC161" s="421"/>
      <c r="DD161"/>
    </row>
    <row r="162" spans="1:108" x14ac:dyDescent="0.15">
      <c r="B162" s="229"/>
      <c r="C162" s="150">
        <v>2.1</v>
      </c>
      <c r="D162" s="199" t="s">
        <v>134</v>
      </c>
      <c r="E162" s="197"/>
      <c r="F162" s="170"/>
      <c r="H162" s="473">
        <f>IF(SUMPRODUCT($Y$7:$AH$7,K162:T162)=0,0,SUMPRODUCT($Y$7:$AH$7,Y162:AH162)/SUMPRODUCT($Y$7:$AH$7,K162:T162))</f>
        <v>4</v>
      </c>
      <c r="I162" s="473">
        <f>IF(SUMPRODUCT($AI$7:$AK$7,U162:W162)=0,0,SUMPRODUCT($AI$7:$AK$7,AI162:AK162)/SUMPRODUCT($AI$7:$AK$7,U162:W162))</f>
        <v>0</v>
      </c>
      <c r="K162" s="1">
        <f t="shared" si="233"/>
        <v>1</v>
      </c>
      <c r="L162" s="1">
        <f t="shared" si="241"/>
        <v>0</v>
      </c>
      <c r="M162" s="1">
        <f t="shared" si="242"/>
        <v>0</v>
      </c>
      <c r="N162" s="1">
        <f t="shared" si="243"/>
        <v>0</v>
      </c>
      <c r="O162" s="1">
        <f t="shared" si="244"/>
        <v>0</v>
      </c>
      <c r="P162" s="1">
        <f t="shared" si="245"/>
        <v>0</v>
      </c>
      <c r="Q162" s="1">
        <f t="shared" si="246"/>
        <v>0</v>
      </c>
      <c r="R162" s="1">
        <f t="shared" si="247"/>
        <v>0</v>
      </c>
      <c r="S162" s="1">
        <f t="shared" si="248"/>
        <v>0</v>
      </c>
      <c r="T162" s="1">
        <f t="shared" si="249"/>
        <v>0</v>
      </c>
      <c r="U162" s="1">
        <f t="shared" si="250"/>
        <v>0</v>
      </c>
      <c r="V162" s="1">
        <f t="shared" si="251"/>
        <v>0</v>
      </c>
      <c r="W162" s="1">
        <f t="shared" si="252"/>
        <v>0</v>
      </c>
      <c r="Y162" s="519">
        <v>4</v>
      </c>
      <c r="Z162" s="519"/>
      <c r="AA162" s="519"/>
      <c r="AB162" s="519"/>
      <c r="AC162" s="519"/>
      <c r="AD162" s="519"/>
      <c r="AE162" s="519"/>
      <c r="AF162" s="519"/>
      <c r="AG162" s="519"/>
      <c r="AH162" s="519"/>
      <c r="AI162" s="519"/>
      <c r="AJ162" s="519"/>
      <c r="AK162" s="519"/>
      <c r="AN162" s="381" t="str">
        <f t="shared" si="229"/>
        <v>2.1</v>
      </c>
      <c r="AO162" s="303" t="str">
        <f t="shared" si="230"/>
        <v>LR3 2</v>
      </c>
      <c r="AP162" s="300" t="str">
        <f t="shared" si="253"/>
        <v>大気汚染防止</v>
      </c>
      <c r="AQ162" s="306">
        <f t="shared" si="260"/>
        <v>0.25</v>
      </c>
      <c r="AR162" s="306">
        <f t="shared" si="261"/>
        <v>0.25</v>
      </c>
      <c r="AS162" s="306">
        <f t="shared" si="262"/>
        <v>0.25</v>
      </c>
      <c r="AT162" s="306">
        <f t="shared" si="263"/>
        <v>0.25</v>
      </c>
      <c r="AU162" s="306">
        <f t="shared" si="264"/>
        <v>0.25</v>
      </c>
      <c r="AV162" s="306">
        <f t="shared" si="265"/>
        <v>0.25</v>
      </c>
      <c r="AW162" s="306">
        <f t="shared" si="266"/>
        <v>0.25</v>
      </c>
      <c r="AX162" s="306">
        <f t="shared" si="267"/>
        <v>0.25</v>
      </c>
      <c r="AY162" s="306">
        <f t="shared" si="268"/>
        <v>0.25</v>
      </c>
      <c r="AZ162" s="306">
        <f t="shared" si="269"/>
        <v>0.25</v>
      </c>
      <c r="BA162" s="302">
        <f t="shared" si="254"/>
        <v>0</v>
      </c>
      <c r="BB162" s="301">
        <f t="shared" si="255"/>
        <v>0</v>
      </c>
      <c r="BC162" s="301">
        <f t="shared" si="256"/>
        <v>0</v>
      </c>
      <c r="BE162" s="382" t="s">
        <v>364</v>
      </c>
      <c r="BF162" s="303" t="s">
        <v>558</v>
      </c>
      <c r="BG162" s="300" t="s">
        <v>134</v>
      </c>
      <c r="BH162" s="306">
        <v>0.25</v>
      </c>
      <c r="BI162" s="306">
        <v>0.25</v>
      </c>
      <c r="BJ162" s="306">
        <v>0.25</v>
      </c>
      <c r="BK162" s="306">
        <v>0.25</v>
      </c>
      <c r="BL162" s="306">
        <v>0.25</v>
      </c>
      <c r="BM162" s="306">
        <v>0.25</v>
      </c>
      <c r="BN162" s="306">
        <v>0.25</v>
      </c>
      <c r="BO162" s="306">
        <v>0.25</v>
      </c>
      <c r="BP162" s="306">
        <v>0.25</v>
      </c>
      <c r="BQ162" s="306">
        <v>0.25</v>
      </c>
      <c r="BR162" s="307"/>
      <c r="BS162" s="306"/>
      <c r="BT162" s="306"/>
      <c r="BV162" s="382" t="s">
        <v>365</v>
      </c>
      <c r="BW162" s="303" t="s">
        <v>558</v>
      </c>
      <c r="BX162" s="300" t="s">
        <v>134</v>
      </c>
      <c r="BY162" s="306">
        <v>0.25</v>
      </c>
      <c r="BZ162" s="306">
        <v>0.25</v>
      </c>
      <c r="CA162" s="306">
        <v>0.25</v>
      </c>
      <c r="CB162" s="306">
        <v>0.25</v>
      </c>
      <c r="CC162" s="306">
        <v>0.25</v>
      </c>
      <c r="CD162" s="306">
        <v>0.25</v>
      </c>
      <c r="CE162" s="306">
        <v>0.25</v>
      </c>
      <c r="CF162" s="306">
        <v>0.25</v>
      </c>
      <c r="CG162" s="306">
        <v>0.25</v>
      </c>
      <c r="CH162" s="306">
        <v>0.25</v>
      </c>
      <c r="CI162" s="307"/>
      <c r="CJ162" s="306"/>
      <c r="CK162" s="306"/>
      <c r="CM162" s="382" t="s">
        <v>365</v>
      </c>
      <c r="CN162" s="303" t="s">
        <v>558</v>
      </c>
      <c r="CO162" s="300" t="s">
        <v>134</v>
      </c>
      <c r="CP162" s="306">
        <v>0.25</v>
      </c>
      <c r="CQ162" s="306">
        <v>0.25</v>
      </c>
      <c r="CR162" s="306">
        <v>0.25</v>
      </c>
      <c r="CS162" s="306">
        <v>0.25</v>
      </c>
      <c r="CT162" s="306">
        <v>0.25</v>
      </c>
      <c r="CU162" s="306">
        <v>0.25</v>
      </c>
      <c r="CV162" s="306">
        <v>0.25</v>
      </c>
      <c r="CW162" s="306">
        <v>0.25</v>
      </c>
      <c r="CX162" s="306">
        <v>0.25</v>
      </c>
      <c r="CY162" s="306">
        <v>0.25</v>
      </c>
      <c r="CZ162" s="307"/>
      <c r="DA162" s="306"/>
      <c r="DB162" s="306"/>
      <c r="DC162" s="422"/>
    </row>
    <row r="163" spans="1:108" ht="14.25" thickBot="1" x14ac:dyDescent="0.2">
      <c r="B163" s="229"/>
      <c r="C163" s="150">
        <v>2.2000000000000002</v>
      </c>
      <c r="D163" s="199" t="s">
        <v>420</v>
      </c>
      <c r="E163" s="151"/>
      <c r="F163" s="157"/>
      <c r="H163" s="470">
        <f t="shared" ref="H163" si="272">IF(SUMPRODUCT($Y$7:$AH$7,K163:T163)=0,0,SUMPRODUCT($Y$7:$AH$7,Y163:AH163)/SUMPRODUCT($Y$7:$AH$7,K163:T163))</f>
        <v>4</v>
      </c>
      <c r="I163" s="470">
        <f t="shared" ref="I163" si="273">IF(SUMPRODUCT($AI$7:$AK$7,U163:W163)=0,0,SUMPRODUCT($AI$7:$AK$7,AI163:AK163)/SUMPRODUCT($AI$7:$AK$7,U163:W163))</f>
        <v>0</v>
      </c>
      <c r="K163" s="1">
        <f t="shared" si="233"/>
        <v>1</v>
      </c>
      <c r="L163" s="1">
        <f t="shared" si="241"/>
        <v>0</v>
      </c>
      <c r="M163" s="1">
        <f t="shared" si="242"/>
        <v>0</v>
      </c>
      <c r="N163" s="1">
        <f t="shared" si="243"/>
        <v>0</v>
      </c>
      <c r="O163" s="1">
        <f t="shared" si="244"/>
        <v>0</v>
      </c>
      <c r="P163" s="1">
        <f t="shared" si="245"/>
        <v>0</v>
      </c>
      <c r="Q163" s="1">
        <f t="shared" si="246"/>
        <v>0</v>
      </c>
      <c r="R163" s="1">
        <f t="shared" si="247"/>
        <v>0</v>
      </c>
      <c r="S163" s="1">
        <f t="shared" si="248"/>
        <v>0</v>
      </c>
      <c r="T163" s="1">
        <f t="shared" si="249"/>
        <v>0</v>
      </c>
      <c r="U163" s="1">
        <f t="shared" si="250"/>
        <v>0</v>
      </c>
      <c r="V163" s="1">
        <f t="shared" si="251"/>
        <v>0</v>
      </c>
      <c r="W163" s="1">
        <f t="shared" si="252"/>
        <v>0</v>
      </c>
      <c r="Y163" s="511">
        <v>4</v>
      </c>
      <c r="Z163" s="511"/>
      <c r="AA163" s="511"/>
      <c r="AB163" s="511"/>
      <c r="AC163" s="511"/>
      <c r="AD163" s="511"/>
      <c r="AE163" s="511"/>
      <c r="AF163" s="511"/>
      <c r="AG163" s="511"/>
      <c r="AH163" s="511"/>
      <c r="AI163" s="511"/>
      <c r="AJ163" s="511"/>
      <c r="AK163" s="511"/>
      <c r="AN163" s="381" t="str">
        <f t="shared" si="229"/>
        <v>2.2</v>
      </c>
      <c r="AO163" s="303" t="str">
        <f t="shared" si="230"/>
        <v>LR3 2</v>
      </c>
      <c r="AP163" s="300" t="str">
        <f t="shared" si="253"/>
        <v>温熱環境悪化の改善</v>
      </c>
      <c r="AQ163" s="354">
        <f t="shared" si="260"/>
        <v>0.5</v>
      </c>
      <c r="AR163" s="354">
        <f t="shared" si="261"/>
        <v>0.5</v>
      </c>
      <c r="AS163" s="354">
        <f t="shared" si="262"/>
        <v>0.5</v>
      </c>
      <c r="AT163" s="354">
        <f t="shared" si="263"/>
        <v>0.5</v>
      </c>
      <c r="AU163" s="354">
        <f t="shared" si="264"/>
        <v>0.5</v>
      </c>
      <c r="AV163" s="354">
        <f t="shared" si="265"/>
        <v>0.5</v>
      </c>
      <c r="AW163" s="354">
        <f t="shared" si="266"/>
        <v>0.5</v>
      </c>
      <c r="AX163" s="354">
        <f t="shared" si="267"/>
        <v>0.5</v>
      </c>
      <c r="AY163" s="354">
        <f t="shared" si="268"/>
        <v>0.5</v>
      </c>
      <c r="AZ163" s="354">
        <f t="shared" si="269"/>
        <v>0.5</v>
      </c>
      <c r="BA163" s="353">
        <f t="shared" si="254"/>
        <v>0</v>
      </c>
      <c r="BB163" s="352">
        <f t="shared" si="255"/>
        <v>0</v>
      </c>
      <c r="BC163" s="352">
        <f t="shared" si="256"/>
        <v>0</v>
      </c>
      <c r="BE163" s="382" t="s">
        <v>366</v>
      </c>
      <c r="BF163" s="303" t="s">
        <v>558</v>
      </c>
      <c r="BG163" s="300" t="s">
        <v>420</v>
      </c>
      <c r="BH163" s="354">
        <v>0.5</v>
      </c>
      <c r="BI163" s="354">
        <v>0.5</v>
      </c>
      <c r="BJ163" s="354">
        <v>0.5</v>
      </c>
      <c r="BK163" s="354">
        <v>0.5</v>
      </c>
      <c r="BL163" s="354">
        <v>0.5</v>
      </c>
      <c r="BM163" s="354">
        <v>0.5</v>
      </c>
      <c r="BN163" s="354">
        <v>0.5</v>
      </c>
      <c r="BO163" s="354">
        <v>0.5</v>
      </c>
      <c r="BP163" s="354">
        <v>0.5</v>
      </c>
      <c r="BQ163" s="354">
        <v>0.5</v>
      </c>
      <c r="BR163" s="355"/>
      <c r="BS163" s="354"/>
      <c r="BT163" s="354"/>
      <c r="BV163" s="382" t="s">
        <v>366</v>
      </c>
      <c r="BW163" s="303" t="s">
        <v>558</v>
      </c>
      <c r="BX163" s="300" t="s">
        <v>420</v>
      </c>
      <c r="BY163" s="354">
        <v>0.5</v>
      </c>
      <c r="BZ163" s="354">
        <v>0.5</v>
      </c>
      <c r="CA163" s="354">
        <v>0.5</v>
      </c>
      <c r="CB163" s="354">
        <v>0.5</v>
      </c>
      <c r="CC163" s="354">
        <v>0.5</v>
      </c>
      <c r="CD163" s="354">
        <v>0.5</v>
      </c>
      <c r="CE163" s="354">
        <v>0.5</v>
      </c>
      <c r="CF163" s="354">
        <v>0.5</v>
      </c>
      <c r="CG163" s="354">
        <v>0.5</v>
      </c>
      <c r="CH163" s="354">
        <v>0.5</v>
      </c>
      <c r="CI163" s="355"/>
      <c r="CJ163" s="354"/>
      <c r="CK163" s="354"/>
      <c r="CM163" s="382" t="s">
        <v>366</v>
      </c>
      <c r="CN163" s="303" t="s">
        <v>558</v>
      </c>
      <c r="CO163" s="300" t="s">
        <v>420</v>
      </c>
      <c r="CP163" s="354">
        <v>0.5</v>
      </c>
      <c r="CQ163" s="354">
        <v>0.5</v>
      </c>
      <c r="CR163" s="354">
        <v>0.5</v>
      </c>
      <c r="CS163" s="354">
        <v>0.5</v>
      </c>
      <c r="CT163" s="354">
        <v>0.5</v>
      </c>
      <c r="CU163" s="354">
        <v>0.5</v>
      </c>
      <c r="CV163" s="354">
        <v>0.5</v>
      </c>
      <c r="CW163" s="354">
        <v>0.5</v>
      </c>
      <c r="CX163" s="354">
        <v>0.5</v>
      </c>
      <c r="CY163" s="354">
        <v>0.5</v>
      </c>
      <c r="CZ163" s="355"/>
      <c r="DA163" s="354"/>
      <c r="DB163" s="354"/>
      <c r="DC163" s="425"/>
    </row>
    <row r="164" spans="1:108" ht="14.25" thickBot="1" x14ac:dyDescent="0.2">
      <c r="B164" s="229"/>
      <c r="C164" s="146">
        <v>2.2999999999999998</v>
      </c>
      <c r="D164" s="231" t="s">
        <v>135</v>
      </c>
      <c r="E164" s="132"/>
      <c r="F164" s="134"/>
      <c r="H164" s="497"/>
      <c r="I164" s="498"/>
      <c r="K164" s="1">
        <f t="shared" si="233"/>
        <v>0</v>
      </c>
      <c r="L164" s="1">
        <f t="shared" si="241"/>
        <v>0</v>
      </c>
      <c r="M164" s="1">
        <f t="shared" si="242"/>
        <v>0</v>
      </c>
      <c r="N164" s="1">
        <f t="shared" si="243"/>
        <v>0</v>
      </c>
      <c r="O164" s="1">
        <f t="shared" si="244"/>
        <v>0</v>
      </c>
      <c r="P164" s="1">
        <f t="shared" si="245"/>
        <v>0</v>
      </c>
      <c r="Q164" s="1">
        <f t="shared" si="246"/>
        <v>0</v>
      </c>
      <c r="R164" s="1">
        <f t="shared" si="247"/>
        <v>0</v>
      </c>
      <c r="S164" s="1">
        <f t="shared" si="248"/>
        <v>0</v>
      </c>
      <c r="T164" s="1">
        <f t="shared" si="249"/>
        <v>0</v>
      </c>
      <c r="U164" s="1">
        <f t="shared" si="250"/>
        <v>0</v>
      </c>
      <c r="V164" s="1">
        <f t="shared" si="251"/>
        <v>0</v>
      </c>
      <c r="W164" s="1">
        <f t="shared" si="252"/>
        <v>0</v>
      </c>
      <c r="Y164" s="525" t="s">
        <v>678</v>
      </c>
      <c r="Z164" s="525" t="s">
        <v>678</v>
      </c>
      <c r="AA164" s="525" t="s">
        <v>678</v>
      </c>
      <c r="AB164" s="525" t="s">
        <v>678</v>
      </c>
      <c r="AC164" s="525" t="s">
        <v>678</v>
      </c>
      <c r="AD164" s="525" t="s">
        <v>678</v>
      </c>
      <c r="AE164" s="525" t="s">
        <v>678</v>
      </c>
      <c r="AF164" s="525" t="s">
        <v>678</v>
      </c>
      <c r="AG164" s="525" t="s">
        <v>678</v>
      </c>
      <c r="AH164" s="525" t="s">
        <v>678</v>
      </c>
      <c r="AI164" s="525" t="s">
        <v>678</v>
      </c>
      <c r="AJ164" s="525" t="s">
        <v>678</v>
      </c>
      <c r="AK164" s="525" t="s">
        <v>678</v>
      </c>
      <c r="AN164" s="381" t="str">
        <f t="shared" si="229"/>
        <v>2.3</v>
      </c>
      <c r="AO164" s="303" t="str">
        <f t="shared" si="230"/>
        <v>LR3 2</v>
      </c>
      <c r="AP164" s="300" t="str">
        <f t="shared" si="253"/>
        <v>地域インフラへの負荷抑制</v>
      </c>
      <c r="AQ164" s="354">
        <f t="shared" si="260"/>
        <v>0.25</v>
      </c>
      <c r="AR164" s="354">
        <f t="shared" si="261"/>
        <v>0.25</v>
      </c>
      <c r="AS164" s="354">
        <f t="shared" si="262"/>
        <v>0.25</v>
      </c>
      <c r="AT164" s="354">
        <f t="shared" si="263"/>
        <v>0.25</v>
      </c>
      <c r="AU164" s="354">
        <f t="shared" si="264"/>
        <v>0.25</v>
      </c>
      <c r="AV164" s="354">
        <f t="shared" si="265"/>
        <v>0.25</v>
      </c>
      <c r="AW164" s="354">
        <f t="shared" si="266"/>
        <v>0.25</v>
      </c>
      <c r="AX164" s="354">
        <f t="shared" si="267"/>
        <v>0.25</v>
      </c>
      <c r="AY164" s="354">
        <f t="shared" si="268"/>
        <v>0.25</v>
      </c>
      <c r="AZ164" s="354">
        <f t="shared" si="269"/>
        <v>0.25</v>
      </c>
      <c r="BA164" s="353">
        <f t="shared" si="254"/>
        <v>0</v>
      </c>
      <c r="BB164" s="352">
        <f t="shared" si="255"/>
        <v>0</v>
      </c>
      <c r="BC164" s="352">
        <f t="shared" si="256"/>
        <v>0</v>
      </c>
      <c r="BE164" s="382" t="s">
        <v>367</v>
      </c>
      <c r="BF164" s="303" t="s">
        <v>558</v>
      </c>
      <c r="BG164" s="300" t="s">
        <v>135</v>
      </c>
      <c r="BH164" s="354">
        <v>0.25</v>
      </c>
      <c r="BI164" s="354">
        <v>0.25</v>
      </c>
      <c r="BJ164" s="354">
        <v>0.25</v>
      </c>
      <c r="BK164" s="354">
        <v>0.25</v>
      </c>
      <c r="BL164" s="354">
        <v>0.25</v>
      </c>
      <c r="BM164" s="354">
        <v>0.25</v>
      </c>
      <c r="BN164" s="354">
        <v>0.25</v>
      </c>
      <c r="BO164" s="354">
        <v>0.25</v>
      </c>
      <c r="BP164" s="354">
        <v>0.25</v>
      </c>
      <c r="BQ164" s="354">
        <v>0.25</v>
      </c>
      <c r="BR164" s="355"/>
      <c r="BS164" s="354"/>
      <c r="BT164" s="354"/>
      <c r="BV164" s="382" t="s">
        <v>368</v>
      </c>
      <c r="BW164" s="303" t="s">
        <v>558</v>
      </c>
      <c r="BX164" s="300" t="s">
        <v>135</v>
      </c>
      <c r="BY164" s="354">
        <v>0.25</v>
      </c>
      <c r="BZ164" s="354">
        <v>0.25</v>
      </c>
      <c r="CA164" s="354">
        <v>0.25</v>
      </c>
      <c r="CB164" s="354">
        <v>0.25</v>
      </c>
      <c r="CC164" s="354">
        <v>0.25</v>
      </c>
      <c r="CD164" s="354">
        <v>0.25</v>
      </c>
      <c r="CE164" s="354">
        <v>0.25</v>
      </c>
      <c r="CF164" s="354">
        <v>0.25</v>
      </c>
      <c r="CG164" s="354">
        <v>0.25</v>
      </c>
      <c r="CH164" s="354">
        <v>0.25</v>
      </c>
      <c r="CI164" s="355"/>
      <c r="CJ164" s="354"/>
      <c r="CK164" s="354"/>
      <c r="CM164" s="382" t="s">
        <v>368</v>
      </c>
      <c r="CN164" s="303" t="s">
        <v>558</v>
      </c>
      <c r="CO164" s="300" t="s">
        <v>135</v>
      </c>
      <c r="CP164" s="354">
        <v>0.25</v>
      </c>
      <c r="CQ164" s="354">
        <v>0.25</v>
      </c>
      <c r="CR164" s="354">
        <v>0.25</v>
      </c>
      <c r="CS164" s="354">
        <v>0.25</v>
      </c>
      <c r="CT164" s="354">
        <v>0.25</v>
      </c>
      <c r="CU164" s="354">
        <v>0.25</v>
      </c>
      <c r="CV164" s="354">
        <v>0.25</v>
      </c>
      <c r="CW164" s="354">
        <v>0.25</v>
      </c>
      <c r="CX164" s="354">
        <v>0.25</v>
      </c>
      <c r="CY164" s="354">
        <v>0.25</v>
      </c>
      <c r="CZ164" s="355"/>
      <c r="DA164" s="354"/>
      <c r="DB164" s="354"/>
      <c r="DC164" s="425"/>
    </row>
    <row r="165" spans="1:108" x14ac:dyDescent="0.15">
      <c r="B165" s="229"/>
      <c r="C165" s="156"/>
      <c r="D165" s="141">
        <v>1</v>
      </c>
      <c r="E165" s="190" t="s">
        <v>421</v>
      </c>
      <c r="F165" s="157"/>
      <c r="H165" s="473">
        <f>IF(SUMPRODUCT($Y$7:$AH$7,K165:T165)=0,0,SUMPRODUCT($Y$7:$AH$7,Y165:AH165)/SUMPRODUCT($Y$7:$AH$7,K165:T165))</f>
        <v>4</v>
      </c>
      <c r="I165" s="473">
        <f>IF(SUMPRODUCT($AI$7:$AK$7,U165:W165)=0,0,SUMPRODUCT($AI$7:$AK$7,AI165:AK165)/SUMPRODUCT($AI$7:$AK$7,U165:W165))</f>
        <v>0</v>
      </c>
      <c r="K165" s="1">
        <f t="shared" si="233"/>
        <v>1</v>
      </c>
      <c r="L165" s="1">
        <f t="shared" si="241"/>
        <v>0</v>
      </c>
      <c r="M165" s="1">
        <f t="shared" si="242"/>
        <v>0</v>
      </c>
      <c r="N165" s="1">
        <f t="shared" si="243"/>
        <v>0</v>
      </c>
      <c r="O165" s="1">
        <f t="shared" si="244"/>
        <v>0</v>
      </c>
      <c r="P165" s="1">
        <f t="shared" si="245"/>
        <v>0</v>
      </c>
      <c r="Q165" s="1">
        <f t="shared" si="246"/>
        <v>0</v>
      </c>
      <c r="R165" s="1">
        <f t="shared" si="247"/>
        <v>0</v>
      </c>
      <c r="S165" s="1">
        <f t="shared" si="248"/>
        <v>0</v>
      </c>
      <c r="T165" s="1">
        <f t="shared" si="249"/>
        <v>0</v>
      </c>
      <c r="U165" s="1">
        <f t="shared" si="250"/>
        <v>0</v>
      </c>
      <c r="V165" s="1">
        <f t="shared" si="251"/>
        <v>0</v>
      </c>
      <c r="W165" s="1">
        <f t="shared" si="252"/>
        <v>0</v>
      </c>
      <c r="Y165" s="509">
        <v>4</v>
      </c>
      <c r="Z165" s="509"/>
      <c r="AA165" s="509"/>
      <c r="AB165" s="509"/>
      <c r="AC165" s="509"/>
      <c r="AD165" s="509"/>
      <c r="AE165" s="509"/>
      <c r="AF165" s="509"/>
      <c r="AG165" s="509"/>
      <c r="AH165" s="509"/>
      <c r="AI165" s="509"/>
      <c r="AJ165" s="509"/>
      <c r="AK165" s="509"/>
      <c r="AN165" s="382" t="str">
        <f t="shared" si="229"/>
        <v>2.3.1</v>
      </c>
      <c r="AO165" s="303" t="str">
        <f t="shared" si="230"/>
        <v>LR3 2.3</v>
      </c>
      <c r="AP165" s="383" t="str">
        <f t="shared" si="253"/>
        <v>雨水排水負荷低減</v>
      </c>
      <c r="AQ165" s="306">
        <f t="shared" si="260"/>
        <v>0.25</v>
      </c>
      <c r="AR165" s="306">
        <f t="shared" si="261"/>
        <v>0.25</v>
      </c>
      <c r="AS165" s="306">
        <f t="shared" si="262"/>
        <v>0.25</v>
      </c>
      <c r="AT165" s="306">
        <f t="shared" si="263"/>
        <v>0.25</v>
      </c>
      <c r="AU165" s="306">
        <f t="shared" si="264"/>
        <v>0.25</v>
      </c>
      <c r="AV165" s="306">
        <f t="shared" si="265"/>
        <v>0.25</v>
      </c>
      <c r="AW165" s="306">
        <f t="shared" si="266"/>
        <v>0.25</v>
      </c>
      <c r="AX165" s="306">
        <f t="shared" si="267"/>
        <v>0.25</v>
      </c>
      <c r="AY165" s="306">
        <f t="shared" si="268"/>
        <v>0.25</v>
      </c>
      <c r="AZ165" s="306">
        <f t="shared" si="269"/>
        <v>0.25</v>
      </c>
      <c r="BA165" s="353">
        <f t="shared" si="254"/>
        <v>0</v>
      </c>
      <c r="BB165" s="352">
        <f t="shared" si="255"/>
        <v>0</v>
      </c>
      <c r="BC165" s="352">
        <f t="shared" si="256"/>
        <v>0</v>
      </c>
      <c r="BE165" s="382" t="s">
        <v>369</v>
      </c>
      <c r="BF165" s="303" t="s">
        <v>559</v>
      </c>
      <c r="BG165" s="383" t="s">
        <v>421</v>
      </c>
      <c r="BH165" s="306">
        <v>0.25</v>
      </c>
      <c r="BI165" s="306">
        <v>0.25</v>
      </c>
      <c r="BJ165" s="306">
        <v>0.25</v>
      </c>
      <c r="BK165" s="306">
        <v>0.25</v>
      </c>
      <c r="BL165" s="306">
        <v>0.25</v>
      </c>
      <c r="BM165" s="306">
        <v>0.25</v>
      </c>
      <c r="BN165" s="306">
        <v>0.25</v>
      </c>
      <c r="BO165" s="306">
        <v>0.25</v>
      </c>
      <c r="BP165" s="306">
        <v>0.25</v>
      </c>
      <c r="BQ165" s="306">
        <v>0.25</v>
      </c>
      <c r="BR165" s="355"/>
      <c r="BS165" s="354"/>
      <c r="BT165" s="354"/>
      <c r="BV165" s="382" t="s">
        <v>369</v>
      </c>
      <c r="BW165" s="303" t="s">
        <v>559</v>
      </c>
      <c r="BX165" s="383" t="s">
        <v>421</v>
      </c>
      <c r="BY165" s="306">
        <v>0.25</v>
      </c>
      <c r="BZ165" s="306">
        <v>0.25</v>
      </c>
      <c r="CA165" s="306">
        <v>0.25</v>
      </c>
      <c r="CB165" s="306">
        <v>0.25</v>
      </c>
      <c r="CC165" s="306">
        <v>0.25</v>
      </c>
      <c r="CD165" s="306">
        <v>0.25</v>
      </c>
      <c r="CE165" s="306">
        <v>0.25</v>
      </c>
      <c r="CF165" s="306">
        <v>0.25</v>
      </c>
      <c r="CG165" s="306">
        <v>0.25</v>
      </c>
      <c r="CH165" s="306">
        <v>0.25</v>
      </c>
      <c r="CI165" s="355"/>
      <c r="CJ165" s="354"/>
      <c r="CK165" s="354"/>
      <c r="CM165" s="382" t="s">
        <v>369</v>
      </c>
      <c r="CN165" s="303" t="s">
        <v>559</v>
      </c>
      <c r="CO165" s="383" t="s">
        <v>421</v>
      </c>
      <c r="CP165" s="306">
        <v>0.25</v>
      </c>
      <c r="CQ165" s="306">
        <v>0.25</v>
      </c>
      <c r="CR165" s="306">
        <v>0.25</v>
      </c>
      <c r="CS165" s="306">
        <v>0.25</v>
      </c>
      <c r="CT165" s="306">
        <v>0.25</v>
      </c>
      <c r="CU165" s="306">
        <v>0.25</v>
      </c>
      <c r="CV165" s="306">
        <v>0.25</v>
      </c>
      <c r="CW165" s="306">
        <v>0.25</v>
      </c>
      <c r="CX165" s="306">
        <v>0.25</v>
      </c>
      <c r="CY165" s="306">
        <v>0.25</v>
      </c>
      <c r="CZ165" s="355"/>
      <c r="DA165" s="354"/>
      <c r="DB165" s="354"/>
      <c r="DC165" s="425"/>
    </row>
    <row r="166" spans="1:108" x14ac:dyDescent="0.15">
      <c r="B166" s="229"/>
      <c r="C166" s="156"/>
      <c r="D166" s="189">
        <v>2</v>
      </c>
      <c r="E166" s="190" t="s">
        <v>422</v>
      </c>
      <c r="F166" s="157"/>
      <c r="H166" s="474">
        <f t="shared" ref="H166" si="274">IF(SUMPRODUCT($Y$7:$AH$7,K166:T166)=0,0,SUMPRODUCT($Y$7:$AH$7,Y166:AH166)/SUMPRODUCT($Y$7:$AH$7,K166:T166))</f>
        <v>4</v>
      </c>
      <c r="I166" s="474">
        <f t="shared" ref="I166" si="275">IF(SUMPRODUCT($AI$7:$AK$7,U166:W166)=0,0,SUMPRODUCT($AI$7:$AK$7,AI166:AK166)/SUMPRODUCT($AI$7:$AK$7,U166:W166))</f>
        <v>0</v>
      </c>
      <c r="K166" s="1">
        <f t="shared" si="233"/>
        <v>1</v>
      </c>
      <c r="L166" s="1">
        <f t="shared" si="241"/>
        <v>0</v>
      </c>
      <c r="M166" s="1">
        <f t="shared" si="242"/>
        <v>0</v>
      </c>
      <c r="N166" s="1">
        <f t="shared" si="243"/>
        <v>0</v>
      </c>
      <c r="O166" s="1">
        <f t="shared" si="244"/>
        <v>0</v>
      </c>
      <c r="P166" s="1">
        <f t="shared" si="245"/>
        <v>0</v>
      </c>
      <c r="Q166" s="1">
        <f t="shared" si="246"/>
        <v>0</v>
      </c>
      <c r="R166" s="1">
        <f t="shared" si="247"/>
        <v>0</v>
      </c>
      <c r="S166" s="1">
        <f t="shared" si="248"/>
        <v>0</v>
      </c>
      <c r="T166" s="1">
        <f t="shared" si="249"/>
        <v>0</v>
      </c>
      <c r="U166" s="1">
        <f t="shared" si="250"/>
        <v>0</v>
      </c>
      <c r="V166" s="1">
        <f t="shared" si="251"/>
        <v>0</v>
      </c>
      <c r="W166" s="1">
        <f t="shared" si="252"/>
        <v>0</v>
      </c>
      <c r="Y166" s="510">
        <v>4</v>
      </c>
      <c r="Z166" s="510"/>
      <c r="AA166" s="510"/>
      <c r="AB166" s="510"/>
      <c r="AC166" s="510"/>
      <c r="AD166" s="510"/>
      <c r="AE166" s="510"/>
      <c r="AF166" s="510"/>
      <c r="AG166" s="510"/>
      <c r="AH166" s="510"/>
      <c r="AI166" s="510"/>
      <c r="AJ166" s="510"/>
      <c r="AK166" s="510"/>
      <c r="AN166" s="382" t="str">
        <f t="shared" si="229"/>
        <v>2.3.2</v>
      </c>
      <c r="AO166" s="303" t="str">
        <f t="shared" si="230"/>
        <v>LR3 2.3</v>
      </c>
      <c r="AP166" s="383" t="str">
        <f t="shared" si="253"/>
        <v>汚水処理負荷抑制</v>
      </c>
      <c r="AQ166" s="306">
        <f t="shared" si="260"/>
        <v>0.25</v>
      </c>
      <c r="AR166" s="306">
        <f t="shared" si="261"/>
        <v>0.25</v>
      </c>
      <c r="AS166" s="306">
        <f t="shared" si="262"/>
        <v>0.25</v>
      </c>
      <c r="AT166" s="306">
        <f t="shared" si="263"/>
        <v>0.25</v>
      </c>
      <c r="AU166" s="306">
        <f t="shared" si="264"/>
        <v>0.25</v>
      </c>
      <c r="AV166" s="306">
        <f t="shared" si="265"/>
        <v>0.25</v>
      </c>
      <c r="AW166" s="306">
        <f t="shared" si="266"/>
        <v>0.25</v>
      </c>
      <c r="AX166" s="306">
        <f t="shared" si="267"/>
        <v>0.25</v>
      </c>
      <c r="AY166" s="306">
        <f t="shared" si="268"/>
        <v>0.25</v>
      </c>
      <c r="AZ166" s="306">
        <f t="shared" si="269"/>
        <v>0.25</v>
      </c>
      <c r="BA166" s="353">
        <f t="shared" si="254"/>
        <v>0</v>
      </c>
      <c r="BB166" s="352">
        <f t="shared" si="255"/>
        <v>0</v>
      </c>
      <c r="BC166" s="352">
        <f t="shared" si="256"/>
        <v>0</v>
      </c>
      <c r="BE166" s="382" t="s">
        <v>370</v>
      </c>
      <c r="BF166" s="303" t="s">
        <v>559</v>
      </c>
      <c r="BG166" s="383" t="s">
        <v>422</v>
      </c>
      <c r="BH166" s="306">
        <v>0.25</v>
      </c>
      <c r="BI166" s="306">
        <v>0.25</v>
      </c>
      <c r="BJ166" s="306">
        <v>0.25</v>
      </c>
      <c r="BK166" s="306">
        <v>0.25</v>
      </c>
      <c r="BL166" s="306">
        <v>0.25</v>
      </c>
      <c r="BM166" s="306">
        <v>0.25</v>
      </c>
      <c r="BN166" s="306">
        <v>0.25</v>
      </c>
      <c r="BO166" s="306">
        <v>0.25</v>
      </c>
      <c r="BP166" s="306">
        <v>0.25</v>
      </c>
      <c r="BQ166" s="306">
        <v>0.25</v>
      </c>
      <c r="BR166" s="355"/>
      <c r="BS166" s="354"/>
      <c r="BT166" s="354"/>
      <c r="BV166" s="382" t="s">
        <v>370</v>
      </c>
      <c r="BW166" s="303" t="s">
        <v>559</v>
      </c>
      <c r="BX166" s="383" t="s">
        <v>422</v>
      </c>
      <c r="BY166" s="306">
        <v>0.25</v>
      </c>
      <c r="BZ166" s="306">
        <v>0.25</v>
      </c>
      <c r="CA166" s="306">
        <v>0.25</v>
      </c>
      <c r="CB166" s="306">
        <v>0.25</v>
      </c>
      <c r="CC166" s="306">
        <v>0.25</v>
      </c>
      <c r="CD166" s="306">
        <v>0.25</v>
      </c>
      <c r="CE166" s="306">
        <v>0.25</v>
      </c>
      <c r="CF166" s="306">
        <v>0.25</v>
      </c>
      <c r="CG166" s="306">
        <v>0.25</v>
      </c>
      <c r="CH166" s="306">
        <v>0.25</v>
      </c>
      <c r="CI166" s="355"/>
      <c r="CJ166" s="354"/>
      <c r="CK166" s="354"/>
      <c r="CM166" s="382" t="s">
        <v>370</v>
      </c>
      <c r="CN166" s="303" t="s">
        <v>559</v>
      </c>
      <c r="CO166" s="383" t="s">
        <v>422</v>
      </c>
      <c r="CP166" s="306">
        <v>0.25</v>
      </c>
      <c r="CQ166" s="306">
        <v>0.25</v>
      </c>
      <c r="CR166" s="306">
        <v>0.25</v>
      </c>
      <c r="CS166" s="306">
        <v>0.25</v>
      </c>
      <c r="CT166" s="306">
        <v>0.25</v>
      </c>
      <c r="CU166" s="306">
        <v>0.25</v>
      </c>
      <c r="CV166" s="306">
        <v>0.25</v>
      </c>
      <c r="CW166" s="306">
        <v>0.25</v>
      </c>
      <c r="CX166" s="306">
        <v>0.25</v>
      </c>
      <c r="CY166" s="306">
        <v>0.25</v>
      </c>
      <c r="CZ166" s="355"/>
      <c r="DA166" s="354"/>
      <c r="DB166" s="354"/>
      <c r="DC166" s="425"/>
    </row>
    <row r="167" spans="1:108" x14ac:dyDescent="0.15">
      <c r="B167" s="229"/>
      <c r="C167" s="156"/>
      <c r="D167" s="141">
        <v>3</v>
      </c>
      <c r="E167" s="190" t="s">
        <v>136</v>
      </c>
      <c r="F167" s="157"/>
      <c r="H167" s="474">
        <f t="shared" ref="H167:H168" si="276">IF(SUMPRODUCT($Y$7:$AH$7,K167:T167)=0,0,SUMPRODUCT($Y$7:$AH$7,Y167:AH167)/SUMPRODUCT($Y$7:$AH$7,K167:T167))</f>
        <v>4</v>
      </c>
      <c r="I167" s="474">
        <f t="shared" ref="I167:I168" si="277">IF(SUMPRODUCT($AI$7:$AK$7,U167:W167)=0,0,SUMPRODUCT($AI$7:$AK$7,AI167:AK167)/SUMPRODUCT($AI$7:$AK$7,U167:W167))</f>
        <v>0</v>
      </c>
      <c r="K167" s="1">
        <f t="shared" si="233"/>
        <v>1</v>
      </c>
      <c r="L167" s="1">
        <f t="shared" si="241"/>
        <v>0</v>
      </c>
      <c r="M167" s="1">
        <f t="shared" si="242"/>
        <v>0</v>
      </c>
      <c r="N167" s="1">
        <f t="shared" si="243"/>
        <v>0</v>
      </c>
      <c r="O167" s="1">
        <f t="shared" si="244"/>
        <v>0</v>
      </c>
      <c r="P167" s="1">
        <f t="shared" si="245"/>
        <v>0</v>
      </c>
      <c r="Q167" s="1">
        <f t="shared" si="246"/>
        <v>0</v>
      </c>
      <c r="R167" s="1">
        <f t="shared" si="247"/>
        <v>0</v>
      </c>
      <c r="S167" s="1">
        <f t="shared" si="248"/>
        <v>0</v>
      </c>
      <c r="T167" s="1">
        <f t="shared" si="249"/>
        <v>0</v>
      </c>
      <c r="U167" s="1">
        <f t="shared" si="250"/>
        <v>0</v>
      </c>
      <c r="V167" s="1">
        <f t="shared" si="251"/>
        <v>0</v>
      </c>
      <c r="W167" s="1">
        <f t="shared" si="252"/>
        <v>0</v>
      </c>
      <c r="Y167" s="510">
        <v>4</v>
      </c>
      <c r="Z167" s="510"/>
      <c r="AA167" s="510"/>
      <c r="AB167" s="510"/>
      <c r="AC167" s="510"/>
      <c r="AD167" s="510"/>
      <c r="AE167" s="510"/>
      <c r="AF167" s="510"/>
      <c r="AG167" s="510"/>
      <c r="AH167" s="510"/>
      <c r="AI167" s="510"/>
      <c r="AJ167" s="510"/>
      <c r="AK167" s="510"/>
      <c r="AN167" s="382" t="str">
        <f t="shared" si="229"/>
        <v>2.3.3</v>
      </c>
      <c r="AO167" s="303" t="str">
        <f t="shared" si="230"/>
        <v>LR3 2.3</v>
      </c>
      <c r="AP167" s="383" t="str">
        <f t="shared" si="253"/>
        <v>交通負荷抑制</v>
      </c>
      <c r="AQ167" s="306">
        <f t="shared" si="260"/>
        <v>0.25</v>
      </c>
      <c r="AR167" s="306">
        <f t="shared" si="261"/>
        <v>0.25</v>
      </c>
      <c r="AS167" s="306">
        <f t="shared" si="262"/>
        <v>0.25</v>
      </c>
      <c r="AT167" s="306">
        <f t="shared" si="263"/>
        <v>0.25</v>
      </c>
      <c r="AU167" s="306">
        <f t="shared" si="264"/>
        <v>0.25</v>
      </c>
      <c r="AV167" s="306">
        <f t="shared" si="265"/>
        <v>0.25</v>
      </c>
      <c r="AW167" s="306">
        <f t="shared" si="266"/>
        <v>0.25</v>
      </c>
      <c r="AX167" s="306">
        <f t="shared" si="267"/>
        <v>0.25</v>
      </c>
      <c r="AY167" s="306">
        <f t="shared" si="268"/>
        <v>0.25</v>
      </c>
      <c r="AZ167" s="306">
        <f t="shared" si="269"/>
        <v>0.25</v>
      </c>
      <c r="BA167" s="353">
        <f t="shared" si="254"/>
        <v>0</v>
      </c>
      <c r="BB167" s="352">
        <f t="shared" si="255"/>
        <v>0</v>
      </c>
      <c r="BC167" s="352">
        <f t="shared" si="256"/>
        <v>0</v>
      </c>
      <c r="BE167" s="382" t="s">
        <v>371</v>
      </c>
      <c r="BF167" s="303" t="s">
        <v>559</v>
      </c>
      <c r="BG167" s="383" t="s">
        <v>136</v>
      </c>
      <c r="BH167" s="306">
        <v>0.25</v>
      </c>
      <c r="BI167" s="306">
        <v>0.25</v>
      </c>
      <c r="BJ167" s="306">
        <v>0.25</v>
      </c>
      <c r="BK167" s="306">
        <v>0.25</v>
      </c>
      <c r="BL167" s="306">
        <v>0.25</v>
      </c>
      <c r="BM167" s="306">
        <v>0.25</v>
      </c>
      <c r="BN167" s="306">
        <v>0.25</v>
      </c>
      <c r="BO167" s="306">
        <v>0.25</v>
      </c>
      <c r="BP167" s="306">
        <v>0.25</v>
      </c>
      <c r="BQ167" s="306">
        <v>0.25</v>
      </c>
      <c r="BR167" s="355"/>
      <c r="BS167" s="354"/>
      <c r="BT167" s="354"/>
      <c r="BV167" s="382" t="s">
        <v>372</v>
      </c>
      <c r="BW167" s="303" t="s">
        <v>559</v>
      </c>
      <c r="BX167" s="383" t="s">
        <v>136</v>
      </c>
      <c r="BY167" s="306">
        <v>0.25</v>
      </c>
      <c r="BZ167" s="306">
        <v>0.25</v>
      </c>
      <c r="CA167" s="306">
        <v>0.25</v>
      </c>
      <c r="CB167" s="306">
        <v>0.25</v>
      </c>
      <c r="CC167" s="306">
        <v>0.25</v>
      </c>
      <c r="CD167" s="306">
        <v>0.25</v>
      </c>
      <c r="CE167" s="306">
        <v>0.25</v>
      </c>
      <c r="CF167" s="306">
        <v>0.25</v>
      </c>
      <c r="CG167" s="306">
        <v>0.25</v>
      </c>
      <c r="CH167" s="306">
        <v>0.25</v>
      </c>
      <c r="CI167" s="355"/>
      <c r="CJ167" s="354"/>
      <c r="CK167" s="354"/>
      <c r="CM167" s="382" t="s">
        <v>372</v>
      </c>
      <c r="CN167" s="303" t="s">
        <v>559</v>
      </c>
      <c r="CO167" s="383" t="s">
        <v>136</v>
      </c>
      <c r="CP167" s="306">
        <v>0.25</v>
      </c>
      <c r="CQ167" s="306">
        <v>0.25</v>
      </c>
      <c r="CR167" s="306">
        <v>0.25</v>
      </c>
      <c r="CS167" s="306">
        <v>0.25</v>
      </c>
      <c r="CT167" s="306">
        <v>0.25</v>
      </c>
      <c r="CU167" s="306">
        <v>0.25</v>
      </c>
      <c r="CV167" s="306">
        <v>0.25</v>
      </c>
      <c r="CW167" s="306">
        <v>0.25</v>
      </c>
      <c r="CX167" s="306">
        <v>0.25</v>
      </c>
      <c r="CY167" s="306">
        <v>0.25</v>
      </c>
      <c r="CZ167" s="355"/>
      <c r="DA167" s="354"/>
      <c r="DB167" s="354"/>
      <c r="DC167" s="425"/>
    </row>
    <row r="168" spans="1:108" ht="14.25" thickBot="1" x14ac:dyDescent="0.2">
      <c r="B168" s="232"/>
      <c r="C168" s="162"/>
      <c r="D168" s="141">
        <v>4</v>
      </c>
      <c r="E168" s="190" t="s">
        <v>221</v>
      </c>
      <c r="F168" s="157"/>
      <c r="H168" s="470">
        <f t="shared" si="276"/>
        <v>4</v>
      </c>
      <c r="I168" s="470">
        <f t="shared" si="277"/>
        <v>0</v>
      </c>
      <c r="K168" s="1">
        <f t="shared" si="233"/>
        <v>1</v>
      </c>
      <c r="L168" s="1">
        <f t="shared" si="241"/>
        <v>0</v>
      </c>
      <c r="M168" s="1">
        <f t="shared" si="242"/>
        <v>0</v>
      </c>
      <c r="N168" s="1">
        <f t="shared" si="243"/>
        <v>0</v>
      </c>
      <c r="O168" s="1">
        <f t="shared" si="244"/>
        <v>0</v>
      </c>
      <c r="P168" s="1">
        <f t="shared" si="245"/>
        <v>0</v>
      </c>
      <c r="Q168" s="1">
        <f t="shared" si="246"/>
        <v>0</v>
      </c>
      <c r="R168" s="1">
        <f t="shared" si="247"/>
        <v>0</v>
      </c>
      <c r="S168" s="1">
        <f t="shared" si="248"/>
        <v>0</v>
      </c>
      <c r="T168" s="1">
        <f t="shared" si="249"/>
        <v>0</v>
      </c>
      <c r="U168" s="1">
        <f t="shared" si="250"/>
        <v>0</v>
      </c>
      <c r="V168" s="1">
        <f t="shared" si="251"/>
        <v>0</v>
      </c>
      <c r="W168" s="1">
        <f t="shared" si="252"/>
        <v>0</v>
      </c>
      <c r="Y168" s="507">
        <v>4</v>
      </c>
      <c r="Z168" s="507"/>
      <c r="AA168" s="507"/>
      <c r="AB168" s="507"/>
      <c r="AC168" s="507"/>
      <c r="AD168" s="507"/>
      <c r="AE168" s="507"/>
      <c r="AF168" s="507"/>
      <c r="AG168" s="507"/>
      <c r="AH168" s="507"/>
      <c r="AI168" s="507"/>
      <c r="AJ168" s="507"/>
      <c r="AK168" s="507"/>
      <c r="AN168" s="382" t="str">
        <f t="shared" si="229"/>
        <v>2.3.4</v>
      </c>
      <c r="AO168" s="303" t="str">
        <f t="shared" si="230"/>
        <v>LR3 2.3</v>
      </c>
      <c r="AP168" s="236" t="str">
        <f t="shared" si="253"/>
        <v>廃棄物処理負荷抑制</v>
      </c>
      <c r="AQ168" s="306">
        <f t="shared" si="260"/>
        <v>0.25</v>
      </c>
      <c r="AR168" s="306">
        <f t="shared" si="261"/>
        <v>0.25</v>
      </c>
      <c r="AS168" s="306">
        <f t="shared" si="262"/>
        <v>0.25</v>
      </c>
      <c r="AT168" s="306">
        <f t="shared" si="263"/>
        <v>0.25</v>
      </c>
      <c r="AU168" s="306">
        <f t="shared" si="264"/>
        <v>0.25</v>
      </c>
      <c r="AV168" s="306">
        <f t="shared" si="265"/>
        <v>0.25</v>
      </c>
      <c r="AW168" s="306">
        <f t="shared" si="266"/>
        <v>0.25</v>
      </c>
      <c r="AX168" s="306">
        <f t="shared" si="267"/>
        <v>0.25</v>
      </c>
      <c r="AY168" s="306">
        <f t="shared" si="268"/>
        <v>0.25</v>
      </c>
      <c r="AZ168" s="306">
        <f t="shared" si="269"/>
        <v>0.25</v>
      </c>
      <c r="BA168" s="353">
        <f t="shared" si="254"/>
        <v>0</v>
      </c>
      <c r="BB168" s="352">
        <f t="shared" si="255"/>
        <v>0</v>
      </c>
      <c r="BC168" s="352">
        <f t="shared" si="256"/>
        <v>0</v>
      </c>
      <c r="BE168" s="382" t="s">
        <v>373</v>
      </c>
      <c r="BF168" s="303" t="s">
        <v>559</v>
      </c>
      <c r="BG168" s="236" t="s">
        <v>221</v>
      </c>
      <c r="BH168" s="306">
        <v>0.25</v>
      </c>
      <c r="BI168" s="306">
        <v>0.25</v>
      </c>
      <c r="BJ168" s="306">
        <v>0.25</v>
      </c>
      <c r="BK168" s="306">
        <v>0.25</v>
      </c>
      <c r="BL168" s="306">
        <v>0.25</v>
      </c>
      <c r="BM168" s="306">
        <v>0.25</v>
      </c>
      <c r="BN168" s="306">
        <v>0.25</v>
      </c>
      <c r="BO168" s="306">
        <v>0.25</v>
      </c>
      <c r="BP168" s="306">
        <v>0.25</v>
      </c>
      <c r="BQ168" s="306">
        <v>0.25</v>
      </c>
      <c r="BR168" s="355"/>
      <c r="BS168" s="354"/>
      <c r="BT168" s="354"/>
      <c r="BV168" s="382" t="s">
        <v>374</v>
      </c>
      <c r="BW168" s="303" t="s">
        <v>559</v>
      </c>
      <c r="BX168" s="236" t="s">
        <v>221</v>
      </c>
      <c r="BY168" s="306">
        <v>0.25</v>
      </c>
      <c r="BZ168" s="306">
        <v>0.25</v>
      </c>
      <c r="CA168" s="306">
        <v>0.25</v>
      </c>
      <c r="CB168" s="306">
        <v>0.25</v>
      </c>
      <c r="CC168" s="306">
        <v>0.25</v>
      </c>
      <c r="CD168" s="306">
        <v>0.25</v>
      </c>
      <c r="CE168" s="306">
        <v>0.25</v>
      </c>
      <c r="CF168" s="306">
        <v>0.25</v>
      </c>
      <c r="CG168" s="306">
        <v>0.25</v>
      </c>
      <c r="CH168" s="306">
        <v>0.25</v>
      </c>
      <c r="CI168" s="355"/>
      <c r="CJ168" s="354"/>
      <c r="CK168" s="354"/>
      <c r="CM168" s="382" t="s">
        <v>374</v>
      </c>
      <c r="CN168" s="303" t="s">
        <v>559</v>
      </c>
      <c r="CO168" s="236" t="s">
        <v>221</v>
      </c>
      <c r="CP168" s="306">
        <v>0.25</v>
      </c>
      <c r="CQ168" s="306">
        <v>0.25</v>
      </c>
      <c r="CR168" s="306">
        <v>0.25</v>
      </c>
      <c r="CS168" s="306">
        <v>0.25</v>
      </c>
      <c r="CT168" s="306">
        <v>0.25</v>
      </c>
      <c r="CU168" s="306">
        <v>0.25</v>
      </c>
      <c r="CV168" s="306">
        <v>0.25</v>
      </c>
      <c r="CW168" s="306">
        <v>0.25</v>
      </c>
      <c r="CX168" s="306">
        <v>0.25</v>
      </c>
      <c r="CY168" s="306">
        <v>0.25</v>
      </c>
      <c r="CZ168" s="355"/>
      <c r="DA168" s="354"/>
      <c r="DB168" s="354"/>
      <c r="DC168" s="425"/>
    </row>
    <row r="169" spans="1:108" s="239" customFormat="1" x14ac:dyDescent="0.15">
      <c r="A169"/>
      <c r="B169" s="233">
        <v>3</v>
      </c>
      <c r="C169" s="151" t="s">
        <v>222</v>
      </c>
      <c r="D169" s="190"/>
      <c r="E169" s="151"/>
      <c r="F169" s="157"/>
      <c r="G169"/>
      <c r="H169" s="499"/>
      <c r="I169" s="477"/>
      <c r="J169" s="440"/>
      <c r="K169" s="1">
        <f t="shared" si="233"/>
        <v>0</v>
      </c>
      <c r="L169" s="1">
        <f t="shared" si="241"/>
        <v>0</v>
      </c>
      <c r="M169" s="1">
        <f t="shared" si="242"/>
        <v>0</v>
      </c>
      <c r="N169" s="1">
        <f t="shared" si="243"/>
        <v>0</v>
      </c>
      <c r="O169" s="1">
        <f t="shared" si="244"/>
        <v>0</v>
      </c>
      <c r="P169" s="1">
        <f t="shared" si="245"/>
        <v>0</v>
      </c>
      <c r="Q169" s="1">
        <f t="shared" si="246"/>
        <v>0</v>
      </c>
      <c r="R169" s="1">
        <f t="shared" si="247"/>
        <v>0</v>
      </c>
      <c r="S169" s="1">
        <f t="shared" si="248"/>
        <v>0</v>
      </c>
      <c r="T169" s="1">
        <f t="shared" si="249"/>
        <v>0</v>
      </c>
      <c r="U169" s="1">
        <f t="shared" si="250"/>
        <v>0</v>
      </c>
      <c r="V169" s="1">
        <f t="shared" si="251"/>
        <v>0</v>
      </c>
      <c r="W169" s="1">
        <f t="shared" si="252"/>
        <v>0</v>
      </c>
      <c r="X169" s="440"/>
      <c r="Y169" s="512" t="s">
        <v>678</v>
      </c>
      <c r="Z169" s="512" t="s">
        <v>678</v>
      </c>
      <c r="AA169" s="512" t="s">
        <v>678</v>
      </c>
      <c r="AB169" s="512" t="s">
        <v>678</v>
      </c>
      <c r="AC169" s="512" t="s">
        <v>678</v>
      </c>
      <c r="AD169" s="512" t="s">
        <v>678</v>
      </c>
      <c r="AE169" s="512" t="s">
        <v>678</v>
      </c>
      <c r="AF169" s="512" t="s">
        <v>678</v>
      </c>
      <c r="AG169" s="512" t="s">
        <v>678</v>
      </c>
      <c r="AH169" s="512" t="s">
        <v>678</v>
      </c>
      <c r="AI169" s="512" t="s">
        <v>678</v>
      </c>
      <c r="AJ169" s="512" t="s">
        <v>678</v>
      </c>
      <c r="AK169" s="512" t="s">
        <v>678</v>
      </c>
      <c r="AL169"/>
      <c r="AM169"/>
      <c r="AN169" s="380">
        <f t="shared" si="229"/>
        <v>3</v>
      </c>
      <c r="AO169" s="295" t="str">
        <f t="shared" si="230"/>
        <v>LR3</v>
      </c>
      <c r="AP169" s="291" t="str">
        <f t="shared" si="253"/>
        <v>周辺環境への配慮</v>
      </c>
      <c r="AQ169" s="296">
        <f t="shared" si="260"/>
        <v>0.33333333333333331</v>
      </c>
      <c r="AR169" s="296">
        <f t="shared" si="261"/>
        <v>0.33333333333333331</v>
      </c>
      <c r="AS169" s="296">
        <f t="shared" si="262"/>
        <v>0.33333333333333331</v>
      </c>
      <c r="AT169" s="296">
        <f t="shared" si="263"/>
        <v>0.33333333333333331</v>
      </c>
      <c r="AU169" s="296">
        <f t="shared" si="264"/>
        <v>0.33333333333333331</v>
      </c>
      <c r="AV169" s="296">
        <f t="shared" si="265"/>
        <v>0.33333333333333331</v>
      </c>
      <c r="AW169" s="296">
        <f t="shared" si="266"/>
        <v>0.33333333333333331</v>
      </c>
      <c r="AX169" s="296">
        <f t="shared" si="267"/>
        <v>0.33333333333333331</v>
      </c>
      <c r="AY169" s="296">
        <f t="shared" si="268"/>
        <v>0.33333333333333331</v>
      </c>
      <c r="AZ169" s="296">
        <f t="shared" si="269"/>
        <v>0.33333333333333331</v>
      </c>
      <c r="BA169" s="294">
        <f t="shared" si="254"/>
        <v>0</v>
      </c>
      <c r="BB169" s="292">
        <f t="shared" si="255"/>
        <v>0</v>
      </c>
      <c r="BC169" s="292">
        <f t="shared" si="256"/>
        <v>0</v>
      </c>
      <c r="BD169"/>
      <c r="BE169" s="290">
        <v>3</v>
      </c>
      <c r="BF169" s="295" t="s">
        <v>347</v>
      </c>
      <c r="BG169" s="291" t="s">
        <v>222</v>
      </c>
      <c r="BH169" s="296">
        <v>0.33333333333333331</v>
      </c>
      <c r="BI169" s="296">
        <v>0.33333333333333331</v>
      </c>
      <c r="BJ169" s="296">
        <v>0.33333333333333331</v>
      </c>
      <c r="BK169" s="296">
        <v>0.33333333333333331</v>
      </c>
      <c r="BL169" s="296">
        <v>0.33333333333333331</v>
      </c>
      <c r="BM169" s="296">
        <v>0.33333333333333331</v>
      </c>
      <c r="BN169" s="296">
        <v>0.33333333333333331</v>
      </c>
      <c r="BO169" s="296">
        <v>0.33333333333333331</v>
      </c>
      <c r="BP169" s="296">
        <v>0.33333333333333331</v>
      </c>
      <c r="BQ169" s="296">
        <v>0.33333333333333331</v>
      </c>
      <c r="BR169" s="297">
        <v>0</v>
      </c>
      <c r="BS169" s="296">
        <v>0</v>
      </c>
      <c r="BT169" s="296">
        <v>0</v>
      </c>
      <c r="BU169"/>
      <c r="BV169" s="290">
        <v>3</v>
      </c>
      <c r="BW169" s="295" t="s">
        <v>347</v>
      </c>
      <c r="BX169" s="291" t="s">
        <v>222</v>
      </c>
      <c r="BY169" s="296">
        <f t="shared" ref="BY169:CH169" si="278">1/3</f>
        <v>0.33333333333333331</v>
      </c>
      <c r="BZ169" s="296">
        <f t="shared" si="278"/>
        <v>0.33333333333333331</v>
      </c>
      <c r="CA169" s="296">
        <f t="shared" si="278"/>
        <v>0.33333333333333331</v>
      </c>
      <c r="CB169" s="296">
        <f t="shared" si="278"/>
        <v>0.33333333333333331</v>
      </c>
      <c r="CC169" s="296">
        <f t="shared" si="278"/>
        <v>0.33333333333333331</v>
      </c>
      <c r="CD169" s="296">
        <f t="shared" si="278"/>
        <v>0.33333333333333331</v>
      </c>
      <c r="CE169" s="296">
        <f t="shared" si="278"/>
        <v>0.33333333333333331</v>
      </c>
      <c r="CF169" s="296">
        <f t="shared" si="278"/>
        <v>0.33333333333333331</v>
      </c>
      <c r="CG169" s="296">
        <f t="shared" si="278"/>
        <v>0.33333333333333331</v>
      </c>
      <c r="CH169" s="296">
        <f t="shared" si="278"/>
        <v>0.33333333333333331</v>
      </c>
      <c r="CI169" s="297"/>
      <c r="CJ169" s="296"/>
      <c r="CK169" s="296"/>
      <c r="CL169"/>
      <c r="CM169" s="290">
        <v>3</v>
      </c>
      <c r="CN169" s="295" t="s">
        <v>347</v>
      </c>
      <c r="CO169" s="291" t="s">
        <v>222</v>
      </c>
      <c r="CP169" s="296">
        <f t="shared" ref="CP169:CY169" si="279">1/3</f>
        <v>0.33333333333333331</v>
      </c>
      <c r="CQ169" s="296">
        <f t="shared" si="279"/>
        <v>0.33333333333333331</v>
      </c>
      <c r="CR169" s="296">
        <f t="shared" si="279"/>
        <v>0.33333333333333331</v>
      </c>
      <c r="CS169" s="296">
        <f t="shared" si="279"/>
        <v>0.33333333333333331</v>
      </c>
      <c r="CT169" s="296">
        <f t="shared" si="279"/>
        <v>0.33333333333333331</v>
      </c>
      <c r="CU169" s="296">
        <f t="shared" si="279"/>
        <v>0.33333333333333331</v>
      </c>
      <c r="CV169" s="296">
        <f t="shared" si="279"/>
        <v>0.33333333333333331</v>
      </c>
      <c r="CW169" s="296">
        <f t="shared" si="279"/>
        <v>0.33333333333333331</v>
      </c>
      <c r="CX169" s="296">
        <f t="shared" si="279"/>
        <v>0.33333333333333331</v>
      </c>
      <c r="CY169" s="296">
        <f t="shared" si="279"/>
        <v>0.33333333333333331</v>
      </c>
      <c r="CZ169" s="297"/>
      <c r="DA169" s="296"/>
      <c r="DB169" s="296"/>
      <c r="DC169" s="421"/>
      <c r="DD169"/>
    </row>
    <row r="170" spans="1:108" ht="14.25" thickBot="1" x14ac:dyDescent="0.2">
      <c r="B170" s="234"/>
      <c r="C170" s="136">
        <v>3.1</v>
      </c>
      <c r="D170" s="199" t="s">
        <v>223</v>
      </c>
      <c r="E170" s="132"/>
      <c r="F170" s="134"/>
      <c r="H170" s="500"/>
      <c r="I170" s="498"/>
      <c r="K170" s="1">
        <f t="shared" si="233"/>
        <v>0</v>
      </c>
      <c r="L170" s="1">
        <f t="shared" si="241"/>
        <v>0</v>
      </c>
      <c r="M170" s="1">
        <f t="shared" si="242"/>
        <v>0</v>
      </c>
      <c r="N170" s="1">
        <f t="shared" si="243"/>
        <v>0</v>
      </c>
      <c r="O170" s="1">
        <f t="shared" si="244"/>
        <v>0</v>
      </c>
      <c r="P170" s="1">
        <f t="shared" si="245"/>
        <v>0</v>
      </c>
      <c r="Q170" s="1">
        <f t="shared" si="246"/>
        <v>0</v>
      </c>
      <c r="R170" s="1">
        <f t="shared" si="247"/>
        <v>0</v>
      </c>
      <c r="S170" s="1">
        <f t="shared" si="248"/>
        <v>0</v>
      </c>
      <c r="T170" s="1">
        <f t="shared" si="249"/>
        <v>0</v>
      </c>
      <c r="U170" s="1">
        <f t="shared" si="250"/>
        <v>0</v>
      </c>
      <c r="V170" s="1">
        <f t="shared" si="251"/>
        <v>0</v>
      </c>
      <c r="W170" s="1">
        <f t="shared" si="252"/>
        <v>0</v>
      </c>
      <c r="Y170" s="525" t="s">
        <v>678</v>
      </c>
      <c r="Z170" s="525" t="s">
        <v>678</v>
      </c>
      <c r="AA170" s="525" t="s">
        <v>678</v>
      </c>
      <c r="AB170" s="525" t="s">
        <v>678</v>
      </c>
      <c r="AC170" s="525" t="s">
        <v>678</v>
      </c>
      <c r="AD170" s="525" t="s">
        <v>678</v>
      </c>
      <c r="AE170" s="525" t="s">
        <v>678</v>
      </c>
      <c r="AF170" s="525" t="s">
        <v>678</v>
      </c>
      <c r="AG170" s="525" t="s">
        <v>678</v>
      </c>
      <c r="AH170" s="525" t="s">
        <v>678</v>
      </c>
      <c r="AI170" s="525" t="s">
        <v>678</v>
      </c>
      <c r="AJ170" s="525" t="s">
        <v>678</v>
      </c>
      <c r="AK170" s="525" t="s">
        <v>678</v>
      </c>
      <c r="AN170" s="381" t="str">
        <f t="shared" si="229"/>
        <v>3.1</v>
      </c>
      <c r="AO170" s="303" t="str">
        <f t="shared" si="230"/>
        <v>LR3 3</v>
      </c>
      <c r="AP170" s="300" t="str">
        <f t="shared" si="253"/>
        <v>騒音・振動・悪臭の防止</v>
      </c>
      <c r="AQ170" s="354">
        <f t="shared" si="260"/>
        <v>0.4</v>
      </c>
      <c r="AR170" s="354">
        <f t="shared" si="261"/>
        <v>0.4</v>
      </c>
      <c r="AS170" s="354">
        <f t="shared" si="262"/>
        <v>0.4</v>
      </c>
      <c r="AT170" s="354">
        <f t="shared" si="263"/>
        <v>0.4</v>
      </c>
      <c r="AU170" s="354">
        <f t="shared" si="264"/>
        <v>0.4</v>
      </c>
      <c r="AV170" s="354">
        <f t="shared" si="265"/>
        <v>0.4</v>
      </c>
      <c r="AW170" s="354">
        <f t="shared" si="266"/>
        <v>0.4</v>
      </c>
      <c r="AX170" s="354">
        <f t="shared" si="267"/>
        <v>0.4</v>
      </c>
      <c r="AY170" s="354">
        <f t="shared" si="268"/>
        <v>0.4</v>
      </c>
      <c r="AZ170" s="354">
        <f t="shared" si="269"/>
        <v>0.4</v>
      </c>
      <c r="BA170" s="353">
        <f t="shared" si="254"/>
        <v>0</v>
      </c>
      <c r="BB170" s="352">
        <f t="shared" si="255"/>
        <v>0</v>
      </c>
      <c r="BC170" s="352">
        <f t="shared" si="256"/>
        <v>0</v>
      </c>
      <c r="BE170" s="382" t="s">
        <v>375</v>
      </c>
      <c r="BF170" s="303" t="s">
        <v>560</v>
      </c>
      <c r="BG170" s="300" t="s">
        <v>223</v>
      </c>
      <c r="BH170" s="354">
        <v>0.4</v>
      </c>
      <c r="BI170" s="354">
        <v>0.4</v>
      </c>
      <c r="BJ170" s="354">
        <v>0.4</v>
      </c>
      <c r="BK170" s="354">
        <v>0.4</v>
      </c>
      <c r="BL170" s="354">
        <v>0.4</v>
      </c>
      <c r="BM170" s="354">
        <v>0.4</v>
      </c>
      <c r="BN170" s="354">
        <v>0.4</v>
      </c>
      <c r="BO170" s="354">
        <v>0.4</v>
      </c>
      <c r="BP170" s="354">
        <v>0.4</v>
      </c>
      <c r="BQ170" s="354">
        <v>0.4</v>
      </c>
      <c r="BR170" s="355"/>
      <c r="BS170" s="354"/>
      <c r="BT170" s="354"/>
      <c r="BV170" s="382" t="s">
        <v>376</v>
      </c>
      <c r="BW170" s="303" t="s">
        <v>560</v>
      </c>
      <c r="BX170" s="300" t="s">
        <v>223</v>
      </c>
      <c r="BY170" s="354">
        <v>0.4</v>
      </c>
      <c r="BZ170" s="354">
        <v>0.4</v>
      </c>
      <c r="CA170" s="354">
        <v>0.4</v>
      </c>
      <c r="CB170" s="354">
        <v>0.4</v>
      </c>
      <c r="CC170" s="354">
        <v>0.4</v>
      </c>
      <c r="CD170" s="354">
        <v>0.4</v>
      </c>
      <c r="CE170" s="354">
        <v>0.4</v>
      </c>
      <c r="CF170" s="354">
        <v>0.4</v>
      </c>
      <c r="CG170" s="354">
        <v>0.4</v>
      </c>
      <c r="CH170" s="354">
        <v>0.4</v>
      </c>
      <c r="CI170" s="355"/>
      <c r="CJ170" s="354"/>
      <c r="CK170" s="354"/>
      <c r="CM170" s="382" t="s">
        <v>376</v>
      </c>
      <c r="CN170" s="303" t="s">
        <v>560</v>
      </c>
      <c r="CO170" s="300" t="s">
        <v>223</v>
      </c>
      <c r="CP170" s="354">
        <v>0.4</v>
      </c>
      <c r="CQ170" s="354">
        <v>0.4</v>
      </c>
      <c r="CR170" s="354">
        <v>0.4</v>
      </c>
      <c r="CS170" s="354">
        <v>0.4</v>
      </c>
      <c r="CT170" s="354">
        <v>0.4</v>
      </c>
      <c r="CU170" s="354">
        <v>0.4</v>
      </c>
      <c r="CV170" s="354">
        <v>0.4</v>
      </c>
      <c r="CW170" s="354">
        <v>0.4</v>
      </c>
      <c r="CX170" s="354">
        <v>0.4</v>
      </c>
      <c r="CY170" s="354">
        <v>0.4</v>
      </c>
      <c r="CZ170" s="355"/>
      <c r="DA170" s="354"/>
      <c r="DB170" s="354"/>
      <c r="DC170" s="425"/>
    </row>
    <row r="171" spans="1:108" x14ac:dyDescent="0.15">
      <c r="B171" s="235"/>
      <c r="C171" s="156"/>
      <c r="D171" s="141">
        <v>1</v>
      </c>
      <c r="E171" s="190" t="s">
        <v>224</v>
      </c>
      <c r="F171" s="157"/>
      <c r="H171" s="473">
        <f>IF(SUMPRODUCT($Y$7:$AH$7,K171:T171)=0,0,SUMPRODUCT($Y$7:$AH$7,Y171:AH171)/SUMPRODUCT($Y$7:$AH$7,K171:T171))</f>
        <v>4</v>
      </c>
      <c r="I171" s="473">
        <f>IF(SUMPRODUCT($AI$7:$AK$7,U171:W171)=0,0,SUMPRODUCT($AI$7:$AK$7,AI171:AK171)/SUMPRODUCT($AI$7:$AK$7,U171:W171))</f>
        <v>0</v>
      </c>
      <c r="K171" s="1">
        <f t="shared" si="233"/>
        <v>1</v>
      </c>
      <c r="L171" s="1">
        <f t="shared" si="241"/>
        <v>0</v>
      </c>
      <c r="M171" s="1">
        <f t="shared" si="242"/>
        <v>0</v>
      </c>
      <c r="N171" s="1">
        <f t="shared" si="243"/>
        <v>0</v>
      </c>
      <c r="O171" s="1">
        <f t="shared" si="244"/>
        <v>0</v>
      </c>
      <c r="P171" s="1">
        <f t="shared" si="245"/>
        <v>0</v>
      </c>
      <c r="Q171" s="1">
        <f t="shared" si="246"/>
        <v>0</v>
      </c>
      <c r="R171" s="1">
        <f t="shared" si="247"/>
        <v>0</v>
      </c>
      <c r="S171" s="1">
        <f t="shared" si="248"/>
        <v>0</v>
      </c>
      <c r="T171" s="1">
        <f t="shared" si="249"/>
        <v>0</v>
      </c>
      <c r="U171" s="1">
        <f t="shared" si="250"/>
        <v>0</v>
      </c>
      <c r="V171" s="1">
        <f t="shared" si="251"/>
        <v>0</v>
      </c>
      <c r="W171" s="1">
        <f t="shared" si="252"/>
        <v>0</v>
      </c>
      <c r="Y171" s="509">
        <v>4</v>
      </c>
      <c r="Z171" s="509"/>
      <c r="AA171" s="509"/>
      <c r="AB171" s="509"/>
      <c r="AC171" s="509"/>
      <c r="AD171" s="509"/>
      <c r="AE171" s="509"/>
      <c r="AF171" s="509"/>
      <c r="AG171" s="509"/>
      <c r="AH171" s="509"/>
      <c r="AI171" s="509"/>
      <c r="AJ171" s="509"/>
      <c r="AK171" s="509"/>
      <c r="AN171" s="382" t="str">
        <f t="shared" si="229"/>
        <v>3.1.1</v>
      </c>
      <c r="AO171" s="299" t="str">
        <f t="shared" si="230"/>
        <v>LR3 3.1</v>
      </c>
      <c r="AP171" s="300" t="str">
        <f t="shared" si="253"/>
        <v>騒音</v>
      </c>
      <c r="AQ171" s="306">
        <f t="shared" si="260"/>
        <v>0.33333333333333331</v>
      </c>
      <c r="AR171" s="306">
        <f t="shared" si="261"/>
        <v>0.33333333333333331</v>
      </c>
      <c r="AS171" s="306">
        <f t="shared" si="262"/>
        <v>0.33333333333333331</v>
      </c>
      <c r="AT171" s="306">
        <f t="shared" si="263"/>
        <v>0.33333333333333331</v>
      </c>
      <c r="AU171" s="306">
        <f t="shared" si="264"/>
        <v>0.33333333333333331</v>
      </c>
      <c r="AV171" s="306">
        <f t="shared" si="265"/>
        <v>0.33333333333333331</v>
      </c>
      <c r="AW171" s="306">
        <f t="shared" si="266"/>
        <v>0.33333333333333331</v>
      </c>
      <c r="AX171" s="306">
        <f t="shared" si="267"/>
        <v>0.33333333333333331</v>
      </c>
      <c r="AY171" s="306">
        <f t="shared" si="268"/>
        <v>0.33333333333333331</v>
      </c>
      <c r="AZ171" s="306">
        <f t="shared" si="269"/>
        <v>0.33333333333333331</v>
      </c>
      <c r="BA171" s="302">
        <f t="shared" si="254"/>
        <v>0</v>
      </c>
      <c r="BB171" s="301">
        <f t="shared" si="255"/>
        <v>0</v>
      </c>
      <c r="BC171" s="301">
        <f t="shared" si="256"/>
        <v>0</v>
      </c>
      <c r="BE171" s="382" t="s">
        <v>377</v>
      </c>
      <c r="BF171" s="299" t="s">
        <v>561</v>
      </c>
      <c r="BG171" s="300" t="s">
        <v>224</v>
      </c>
      <c r="BH171" s="306">
        <v>0.33333333333333331</v>
      </c>
      <c r="BI171" s="306">
        <v>0.33333333333333331</v>
      </c>
      <c r="BJ171" s="306">
        <v>0.33333333333333331</v>
      </c>
      <c r="BK171" s="306">
        <v>0.33333333333333331</v>
      </c>
      <c r="BL171" s="306">
        <v>0.33333333333333331</v>
      </c>
      <c r="BM171" s="306">
        <v>0.33333333333333331</v>
      </c>
      <c r="BN171" s="306">
        <v>0.33333333333333331</v>
      </c>
      <c r="BO171" s="306">
        <v>0.33333333333333331</v>
      </c>
      <c r="BP171" s="306">
        <v>0.33333333333333331</v>
      </c>
      <c r="BQ171" s="306">
        <v>0.33333333333333331</v>
      </c>
      <c r="BR171" s="307"/>
      <c r="BS171" s="306"/>
      <c r="BT171" s="306"/>
      <c r="BV171" s="382" t="s">
        <v>378</v>
      </c>
      <c r="BW171" s="299" t="s">
        <v>561</v>
      </c>
      <c r="BX171" s="300" t="s">
        <v>224</v>
      </c>
      <c r="BY171" s="306">
        <v>0.33333333333333331</v>
      </c>
      <c r="BZ171" s="306">
        <v>0.33333333333333331</v>
      </c>
      <c r="CA171" s="306">
        <v>0.33333333333333331</v>
      </c>
      <c r="CB171" s="306">
        <v>0.33333333333333331</v>
      </c>
      <c r="CC171" s="306">
        <v>0.33333333333333331</v>
      </c>
      <c r="CD171" s="306">
        <v>0.33333333333333331</v>
      </c>
      <c r="CE171" s="306">
        <v>0.33333333333333331</v>
      </c>
      <c r="CF171" s="306">
        <v>0.33333333333333331</v>
      </c>
      <c r="CG171" s="306">
        <v>0.33333333333333331</v>
      </c>
      <c r="CH171" s="306">
        <v>0.33333333333333331</v>
      </c>
      <c r="CI171" s="307"/>
      <c r="CJ171" s="306"/>
      <c r="CK171" s="306"/>
      <c r="CM171" s="382" t="s">
        <v>378</v>
      </c>
      <c r="CN171" s="299" t="s">
        <v>561</v>
      </c>
      <c r="CO171" s="300" t="s">
        <v>224</v>
      </c>
      <c r="CP171" s="306">
        <v>0.33333333333333331</v>
      </c>
      <c r="CQ171" s="306">
        <v>0.33333333333333331</v>
      </c>
      <c r="CR171" s="306">
        <v>0.33333333333333331</v>
      </c>
      <c r="CS171" s="306">
        <v>0.33333333333333331</v>
      </c>
      <c r="CT171" s="306">
        <v>0.33333333333333331</v>
      </c>
      <c r="CU171" s="306">
        <v>0.33333333333333331</v>
      </c>
      <c r="CV171" s="306">
        <v>0.33333333333333331</v>
      </c>
      <c r="CW171" s="306">
        <v>0.33333333333333331</v>
      </c>
      <c r="CX171" s="306">
        <v>0.33333333333333331</v>
      </c>
      <c r="CY171" s="306">
        <v>0.33333333333333331</v>
      </c>
      <c r="CZ171" s="306"/>
      <c r="DA171" s="306"/>
      <c r="DB171" s="306"/>
      <c r="DC171" s="422"/>
    </row>
    <row r="172" spans="1:108" x14ac:dyDescent="0.15">
      <c r="B172" s="235"/>
      <c r="C172" s="156"/>
      <c r="D172" s="189">
        <v>2</v>
      </c>
      <c r="E172" s="190" t="s">
        <v>423</v>
      </c>
      <c r="F172" s="157"/>
      <c r="H172" s="474">
        <f t="shared" ref="H172:H173" si="280">IF(SUMPRODUCT($Y$7:$AH$7,K172:T172)=0,0,SUMPRODUCT($Y$7:$AH$7,Y172:AH172)/SUMPRODUCT($Y$7:$AH$7,K172:T172))</f>
        <v>4</v>
      </c>
      <c r="I172" s="474">
        <f t="shared" ref="I172:I173" si="281">IF(SUMPRODUCT($AI$7:$AK$7,U172:W172)=0,0,SUMPRODUCT($AI$7:$AK$7,AI172:AK172)/SUMPRODUCT($AI$7:$AK$7,U172:W172))</f>
        <v>0</v>
      </c>
      <c r="K172" s="1">
        <f t="shared" si="233"/>
        <v>1</v>
      </c>
      <c r="L172" s="1">
        <f t="shared" si="241"/>
        <v>0</v>
      </c>
      <c r="M172" s="1">
        <f t="shared" si="242"/>
        <v>0</v>
      </c>
      <c r="N172" s="1">
        <f t="shared" si="243"/>
        <v>0</v>
      </c>
      <c r="O172" s="1">
        <f t="shared" si="244"/>
        <v>0</v>
      </c>
      <c r="P172" s="1">
        <f t="shared" si="245"/>
        <v>0</v>
      </c>
      <c r="Q172" s="1">
        <f t="shared" si="246"/>
        <v>0</v>
      </c>
      <c r="R172" s="1">
        <f t="shared" si="247"/>
        <v>0</v>
      </c>
      <c r="S172" s="1">
        <f t="shared" si="248"/>
        <v>0</v>
      </c>
      <c r="T172" s="1">
        <f t="shared" si="249"/>
        <v>0</v>
      </c>
      <c r="U172" s="1">
        <f t="shared" si="250"/>
        <v>0</v>
      </c>
      <c r="V172" s="1">
        <f t="shared" si="251"/>
        <v>0</v>
      </c>
      <c r="W172" s="1">
        <f t="shared" si="252"/>
        <v>0</v>
      </c>
      <c r="Y172" s="510">
        <v>4</v>
      </c>
      <c r="Z172" s="510"/>
      <c r="AA172" s="510"/>
      <c r="AB172" s="510"/>
      <c r="AC172" s="510"/>
      <c r="AD172" s="510"/>
      <c r="AE172" s="510"/>
      <c r="AF172" s="510"/>
      <c r="AG172" s="510"/>
      <c r="AH172" s="510"/>
      <c r="AI172" s="510"/>
      <c r="AJ172" s="510"/>
      <c r="AK172" s="510"/>
      <c r="AN172" s="382" t="str">
        <f t="shared" si="229"/>
        <v>3.1.2</v>
      </c>
      <c r="AO172" s="299" t="str">
        <f t="shared" si="230"/>
        <v>LR3 3.1</v>
      </c>
      <c r="AP172" s="300" t="str">
        <f t="shared" si="253"/>
        <v>振動</v>
      </c>
      <c r="AQ172" s="306">
        <f t="shared" si="260"/>
        <v>0.33333333333333331</v>
      </c>
      <c r="AR172" s="306">
        <f t="shared" si="261"/>
        <v>0.33333333333333331</v>
      </c>
      <c r="AS172" s="306">
        <f t="shared" si="262"/>
        <v>0.33333333333333331</v>
      </c>
      <c r="AT172" s="306">
        <f t="shared" si="263"/>
        <v>0.33333333333333331</v>
      </c>
      <c r="AU172" s="306">
        <f t="shared" si="264"/>
        <v>0.33333333333333331</v>
      </c>
      <c r="AV172" s="306">
        <f t="shared" si="265"/>
        <v>0.33333333333333331</v>
      </c>
      <c r="AW172" s="306">
        <f t="shared" si="266"/>
        <v>0.33333333333333331</v>
      </c>
      <c r="AX172" s="306">
        <f t="shared" si="267"/>
        <v>0.33333333333333331</v>
      </c>
      <c r="AY172" s="306">
        <f t="shared" si="268"/>
        <v>0.33333333333333331</v>
      </c>
      <c r="AZ172" s="306">
        <f t="shared" si="269"/>
        <v>0.33333333333333331</v>
      </c>
      <c r="BA172" s="302">
        <f t="shared" si="254"/>
        <v>0</v>
      </c>
      <c r="BB172" s="301">
        <f t="shared" si="255"/>
        <v>0</v>
      </c>
      <c r="BC172" s="301">
        <f t="shared" si="256"/>
        <v>0</v>
      </c>
      <c r="BE172" s="382" t="s">
        <v>379</v>
      </c>
      <c r="BF172" s="299" t="s">
        <v>561</v>
      </c>
      <c r="BG172" s="300" t="s">
        <v>562</v>
      </c>
      <c r="BH172" s="306">
        <v>0.33333333333333331</v>
      </c>
      <c r="BI172" s="306">
        <v>0.33333333333333331</v>
      </c>
      <c r="BJ172" s="306">
        <v>0.33333333333333331</v>
      </c>
      <c r="BK172" s="306">
        <v>0.33333333333333331</v>
      </c>
      <c r="BL172" s="306">
        <v>0.33333333333333331</v>
      </c>
      <c r="BM172" s="306">
        <v>0.33333333333333331</v>
      </c>
      <c r="BN172" s="306">
        <v>0.33333333333333331</v>
      </c>
      <c r="BO172" s="306">
        <v>0.33333333333333331</v>
      </c>
      <c r="BP172" s="306">
        <v>0.33333333333333331</v>
      </c>
      <c r="BQ172" s="306">
        <v>0.33333333333333331</v>
      </c>
      <c r="BR172" s="307"/>
      <c r="BS172" s="306"/>
      <c r="BT172" s="306"/>
      <c r="BV172" s="382" t="s">
        <v>379</v>
      </c>
      <c r="BW172" s="299" t="s">
        <v>561</v>
      </c>
      <c r="BX172" s="300" t="s">
        <v>562</v>
      </c>
      <c r="BY172" s="306">
        <v>0.33333333333333331</v>
      </c>
      <c r="BZ172" s="306">
        <v>0.33333333333333331</v>
      </c>
      <c r="CA172" s="306">
        <v>0.33333333333333331</v>
      </c>
      <c r="CB172" s="306">
        <v>0.33333333333333331</v>
      </c>
      <c r="CC172" s="306">
        <v>0.33333333333333331</v>
      </c>
      <c r="CD172" s="306">
        <v>0.33333333333333331</v>
      </c>
      <c r="CE172" s="306">
        <v>0.33333333333333331</v>
      </c>
      <c r="CF172" s="306">
        <v>0.33333333333333331</v>
      </c>
      <c r="CG172" s="306">
        <v>0.33333333333333331</v>
      </c>
      <c r="CH172" s="306">
        <v>0.33333333333333331</v>
      </c>
      <c r="CI172" s="307"/>
      <c r="CJ172" s="306"/>
      <c r="CK172" s="306"/>
      <c r="CM172" s="382" t="s">
        <v>379</v>
      </c>
      <c r="CN172" s="299" t="s">
        <v>561</v>
      </c>
      <c r="CO172" s="300" t="s">
        <v>562</v>
      </c>
      <c r="CP172" s="306">
        <v>0.33333333333333331</v>
      </c>
      <c r="CQ172" s="306">
        <v>0.33333333333333331</v>
      </c>
      <c r="CR172" s="306">
        <v>0.33333333333333331</v>
      </c>
      <c r="CS172" s="306">
        <v>0.33333333333333331</v>
      </c>
      <c r="CT172" s="306">
        <v>0.33333333333333331</v>
      </c>
      <c r="CU172" s="306">
        <v>0.33333333333333331</v>
      </c>
      <c r="CV172" s="306">
        <v>0.33333333333333331</v>
      </c>
      <c r="CW172" s="306">
        <v>0.33333333333333331</v>
      </c>
      <c r="CX172" s="306">
        <v>0.33333333333333331</v>
      </c>
      <c r="CY172" s="306">
        <v>0.33333333333333331</v>
      </c>
      <c r="CZ172" s="306"/>
      <c r="DA172" s="306"/>
      <c r="DB172" s="306"/>
      <c r="DC172" s="422"/>
    </row>
    <row r="173" spans="1:108" ht="14.25" thickBot="1" x14ac:dyDescent="0.2">
      <c r="B173" s="235"/>
      <c r="C173" s="156"/>
      <c r="D173" s="141">
        <v>3</v>
      </c>
      <c r="E173" s="190" t="s">
        <v>424</v>
      </c>
      <c r="F173" s="157"/>
      <c r="H173" s="470">
        <f t="shared" si="280"/>
        <v>4</v>
      </c>
      <c r="I173" s="470">
        <f t="shared" si="281"/>
        <v>0</v>
      </c>
      <c r="K173" s="1">
        <f t="shared" si="233"/>
        <v>1</v>
      </c>
      <c r="L173" s="1">
        <f t="shared" si="241"/>
        <v>0</v>
      </c>
      <c r="M173" s="1">
        <f t="shared" si="242"/>
        <v>0</v>
      </c>
      <c r="N173" s="1">
        <f t="shared" si="243"/>
        <v>0</v>
      </c>
      <c r="O173" s="1">
        <f t="shared" si="244"/>
        <v>0</v>
      </c>
      <c r="P173" s="1">
        <f t="shared" si="245"/>
        <v>0</v>
      </c>
      <c r="Q173" s="1">
        <f t="shared" si="246"/>
        <v>0</v>
      </c>
      <c r="R173" s="1">
        <f t="shared" si="247"/>
        <v>0</v>
      </c>
      <c r="S173" s="1">
        <f t="shared" si="248"/>
        <v>0</v>
      </c>
      <c r="T173" s="1">
        <f t="shared" si="249"/>
        <v>0</v>
      </c>
      <c r="U173" s="1">
        <f t="shared" si="250"/>
        <v>0</v>
      </c>
      <c r="V173" s="1">
        <f t="shared" si="251"/>
        <v>0</v>
      </c>
      <c r="W173" s="1">
        <f t="shared" si="252"/>
        <v>0</v>
      </c>
      <c r="Y173" s="507">
        <v>4</v>
      </c>
      <c r="Z173" s="507"/>
      <c r="AA173" s="507"/>
      <c r="AB173" s="507"/>
      <c r="AC173" s="507"/>
      <c r="AD173" s="507"/>
      <c r="AE173" s="507"/>
      <c r="AF173" s="507"/>
      <c r="AG173" s="507"/>
      <c r="AH173" s="507"/>
      <c r="AI173" s="507"/>
      <c r="AJ173" s="507"/>
      <c r="AK173" s="507"/>
      <c r="AN173" s="382" t="str">
        <f t="shared" si="229"/>
        <v>3.1.3</v>
      </c>
      <c r="AO173" s="299" t="str">
        <f t="shared" si="230"/>
        <v>LR3 3.1</v>
      </c>
      <c r="AP173" s="300" t="str">
        <f t="shared" si="253"/>
        <v>悪臭</v>
      </c>
      <c r="AQ173" s="306">
        <f t="shared" si="260"/>
        <v>0.33333333333333331</v>
      </c>
      <c r="AR173" s="306">
        <f t="shared" si="261"/>
        <v>0.33333333333333331</v>
      </c>
      <c r="AS173" s="306">
        <f t="shared" si="262"/>
        <v>0.33333333333333331</v>
      </c>
      <c r="AT173" s="306">
        <f t="shared" si="263"/>
        <v>0.33333333333333331</v>
      </c>
      <c r="AU173" s="306">
        <f t="shared" si="264"/>
        <v>0.33333333333333331</v>
      </c>
      <c r="AV173" s="306">
        <f t="shared" si="265"/>
        <v>0.33333333333333331</v>
      </c>
      <c r="AW173" s="306">
        <f t="shared" si="266"/>
        <v>0.33333333333333331</v>
      </c>
      <c r="AX173" s="306">
        <f t="shared" si="267"/>
        <v>0.33333333333333331</v>
      </c>
      <c r="AY173" s="306">
        <f t="shared" si="268"/>
        <v>0.33333333333333331</v>
      </c>
      <c r="AZ173" s="306">
        <f t="shared" si="269"/>
        <v>0.33333333333333331</v>
      </c>
      <c r="BA173" s="302">
        <f t="shared" si="254"/>
        <v>0</v>
      </c>
      <c r="BB173" s="301">
        <f t="shared" si="255"/>
        <v>0</v>
      </c>
      <c r="BC173" s="301">
        <f t="shared" si="256"/>
        <v>0</v>
      </c>
      <c r="BE173" s="382" t="s">
        <v>380</v>
      </c>
      <c r="BF173" s="299" t="s">
        <v>561</v>
      </c>
      <c r="BG173" s="300" t="s">
        <v>507</v>
      </c>
      <c r="BH173" s="306">
        <v>0.33333333333333331</v>
      </c>
      <c r="BI173" s="306">
        <v>0.33333333333333331</v>
      </c>
      <c r="BJ173" s="306">
        <v>0.33333333333333331</v>
      </c>
      <c r="BK173" s="306">
        <v>0.33333333333333331</v>
      </c>
      <c r="BL173" s="306">
        <v>0.33333333333333331</v>
      </c>
      <c r="BM173" s="306">
        <v>0.33333333333333331</v>
      </c>
      <c r="BN173" s="306">
        <v>0.33333333333333331</v>
      </c>
      <c r="BO173" s="306">
        <v>0.33333333333333331</v>
      </c>
      <c r="BP173" s="306">
        <v>0.33333333333333331</v>
      </c>
      <c r="BQ173" s="306">
        <v>0.33333333333333331</v>
      </c>
      <c r="BR173" s="307"/>
      <c r="BS173" s="306"/>
      <c r="BT173" s="306"/>
      <c r="BV173" s="382" t="s">
        <v>380</v>
      </c>
      <c r="BW173" s="299" t="s">
        <v>561</v>
      </c>
      <c r="BX173" s="300" t="s">
        <v>507</v>
      </c>
      <c r="BY173" s="306">
        <v>0.33333333333333331</v>
      </c>
      <c r="BZ173" s="306">
        <v>0.33333333333333331</v>
      </c>
      <c r="CA173" s="306">
        <v>0.33333333333333331</v>
      </c>
      <c r="CB173" s="306">
        <v>0.33333333333333331</v>
      </c>
      <c r="CC173" s="306">
        <v>0.33333333333333331</v>
      </c>
      <c r="CD173" s="306">
        <v>0.33333333333333331</v>
      </c>
      <c r="CE173" s="306">
        <v>0.33333333333333331</v>
      </c>
      <c r="CF173" s="306">
        <v>0.33333333333333331</v>
      </c>
      <c r="CG173" s="306">
        <v>0.33333333333333331</v>
      </c>
      <c r="CH173" s="306">
        <v>0.33333333333333331</v>
      </c>
      <c r="CI173" s="307"/>
      <c r="CJ173" s="306"/>
      <c r="CK173" s="306"/>
      <c r="CM173" s="382" t="s">
        <v>380</v>
      </c>
      <c r="CN173" s="299" t="s">
        <v>561</v>
      </c>
      <c r="CO173" s="300" t="s">
        <v>507</v>
      </c>
      <c r="CP173" s="306">
        <v>0.33333333333333331</v>
      </c>
      <c r="CQ173" s="306">
        <v>0.33333333333333331</v>
      </c>
      <c r="CR173" s="306">
        <v>0.33333333333333331</v>
      </c>
      <c r="CS173" s="306">
        <v>0.33333333333333331</v>
      </c>
      <c r="CT173" s="306">
        <v>0.33333333333333331</v>
      </c>
      <c r="CU173" s="306">
        <v>0.33333333333333331</v>
      </c>
      <c r="CV173" s="306">
        <v>0.33333333333333331</v>
      </c>
      <c r="CW173" s="306">
        <v>0.33333333333333331</v>
      </c>
      <c r="CX173" s="306">
        <v>0.33333333333333331</v>
      </c>
      <c r="CY173" s="306">
        <v>0.33333333333333331</v>
      </c>
      <c r="CZ173" s="306"/>
      <c r="DA173" s="306"/>
      <c r="DB173" s="306"/>
      <c r="DC173" s="422"/>
    </row>
    <row r="174" spans="1:108" ht="14.25" thickBot="1" x14ac:dyDescent="0.2">
      <c r="B174" s="235"/>
      <c r="C174" s="136">
        <v>3.2</v>
      </c>
      <c r="D174" s="190" t="s">
        <v>553</v>
      </c>
      <c r="E174" s="197"/>
      <c r="F174" s="170"/>
      <c r="H174" s="501"/>
      <c r="I174" s="502"/>
      <c r="K174" s="1">
        <f t="shared" si="233"/>
        <v>0</v>
      </c>
      <c r="L174" s="1">
        <f t="shared" si="241"/>
        <v>0</v>
      </c>
      <c r="M174" s="1">
        <f t="shared" si="242"/>
        <v>0</v>
      </c>
      <c r="N174" s="1">
        <f t="shared" si="243"/>
        <v>0</v>
      </c>
      <c r="O174" s="1">
        <f t="shared" si="244"/>
        <v>0</v>
      </c>
      <c r="P174" s="1">
        <f t="shared" si="245"/>
        <v>0</v>
      </c>
      <c r="Q174" s="1">
        <f t="shared" si="246"/>
        <v>0</v>
      </c>
      <c r="R174" s="1">
        <f t="shared" si="247"/>
        <v>0</v>
      </c>
      <c r="S174" s="1">
        <f t="shared" si="248"/>
        <v>0</v>
      </c>
      <c r="T174" s="1">
        <f t="shared" si="249"/>
        <v>0</v>
      </c>
      <c r="U174" s="1">
        <f t="shared" si="250"/>
        <v>0</v>
      </c>
      <c r="V174" s="1">
        <f t="shared" si="251"/>
        <v>0</v>
      </c>
      <c r="W174" s="1">
        <f t="shared" si="252"/>
        <v>0</v>
      </c>
      <c r="Y174" s="526" t="s">
        <v>678</v>
      </c>
      <c r="Z174" s="526" t="s">
        <v>678</v>
      </c>
      <c r="AA174" s="526" t="s">
        <v>678</v>
      </c>
      <c r="AB174" s="526" t="s">
        <v>678</v>
      </c>
      <c r="AC174" s="526" t="s">
        <v>678</v>
      </c>
      <c r="AD174" s="526" t="s">
        <v>678</v>
      </c>
      <c r="AE174" s="526" t="s">
        <v>678</v>
      </c>
      <c r="AF174" s="526" t="s">
        <v>678</v>
      </c>
      <c r="AG174" s="526" t="s">
        <v>678</v>
      </c>
      <c r="AH174" s="526" t="s">
        <v>678</v>
      </c>
      <c r="AI174" s="526" t="s">
        <v>678</v>
      </c>
      <c r="AJ174" s="526" t="s">
        <v>678</v>
      </c>
      <c r="AK174" s="526" t="s">
        <v>678</v>
      </c>
      <c r="AN174" s="381" t="str">
        <f t="shared" si="229"/>
        <v>3.2</v>
      </c>
      <c r="AO174" s="303" t="str">
        <f t="shared" si="230"/>
        <v>LR3 3</v>
      </c>
      <c r="AP174" s="300" t="str">
        <f t="shared" si="253"/>
        <v>風害、日照阻害の抑制</v>
      </c>
      <c r="AQ174" s="354">
        <f t="shared" si="260"/>
        <v>0.4</v>
      </c>
      <c r="AR174" s="354">
        <f t="shared" si="261"/>
        <v>0.4</v>
      </c>
      <c r="AS174" s="354">
        <f t="shared" si="262"/>
        <v>0.4</v>
      </c>
      <c r="AT174" s="354">
        <f t="shared" si="263"/>
        <v>0.4</v>
      </c>
      <c r="AU174" s="354">
        <f t="shared" si="264"/>
        <v>0.4</v>
      </c>
      <c r="AV174" s="354">
        <f t="shared" si="265"/>
        <v>0.4</v>
      </c>
      <c r="AW174" s="354">
        <f t="shared" si="266"/>
        <v>0.4</v>
      </c>
      <c r="AX174" s="354">
        <f t="shared" si="267"/>
        <v>0.4</v>
      </c>
      <c r="AY174" s="354">
        <f t="shared" si="268"/>
        <v>0.4</v>
      </c>
      <c r="AZ174" s="354">
        <f t="shared" si="269"/>
        <v>0.4</v>
      </c>
      <c r="BA174" s="353">
        <f t="shared" si="254"/>
        <v>0</v>
      </c>
      <c r="BB174" s="352">
        <f t="shared" si="255"/>
        <v>0</v>
      </c>
      <c r="BC174" s="352">
        <f t="shared" si="256"/>
        <v>0</v>
      </c>
      <c r="BE174" s="382" t="s">
        <v>381</v>
      </c>
      <c r="BF174" s="303" t="s">
        <v>560</v>
      </c>
      <c r="BG174" s="300" t="s">
        <v>382</v>
      </c>
      <c r="BH174" s="354">
        <v>0.4</v>
      </c>
      <c r="BI174" s="354">
        <v>0.4</v>
      </c>
      <c r="BJ174" s="354">
        <v>0.4</v>
      </c>
      <c r="BK174" s="354">
        <v>0.4</v>
      </c>
      <c r="BL174" s="354">
        <v>0.4</v>
      </c>
      <c r="BM174" s="354">
        <v>0.4</v>
      </c>
      <c r="BN174" s="354">
        <v>0.4</v>
      </c>
      <c r="BO174" s="354">
        <v>0.4</v>
      </c>
      <c r="BP174" s="354">
        <v>0.4</v>
      </c>
      <c r="BQ174" s="354">
        <v>0.4</v>
      </c>
      <c r="BR174" s="355"/>
      <c r="BS174" s="354"/>
      <c r="BT174" s="354"/>
      <c r="BV174" s="382" t="s">
        <v>381</v>
      </c>
      <c r="BW174" s="303" t="s">
        <v>560</v>
      </c>
      <c r="BX174" s="300" t="s">
        <v>161</v>
      </c>
      <c r="BY174" s="354">
        <v>0.4</v>
      </c>
      <c r="BZ174" s="354">
        <v>0.4</v>
      </c>
      <c r="CA174" s="354">
        <v>0.4</v>
      </c>
      <c r="CB174" s="354">
        <v>0.4</v>
      </c>
      <c r="CC174" s="354">
        <v>0.4</v>
      </c>
      <c r="CD174" s="354">
        <v>0.4</v>
      </c>
      <c r="CE174" s="354">
        <v>0.4</v>
      </c>
      <c r="CF174" s="354">
        <v>0.4</v>
      </c>
      <c r="CG174" s="354">
        <v>0.4</v>
      </c>
      <c r="CH174" s="354">
        <v>0.4</v>
      </c>
      <c r="CI174" s="355"/>
      <c r="CJ174" s="354"/>
      <c r="CK174" s="354"/>
      <c r="CM174" s="382" t="s">
        <v>381</v>
      </c>
      <c r="CN174" s="303" t="s">
        <v>560</v>
      </c>
      <c r="CO174" s="300" t="s">
        <v>160</v>
      </c>
      <c r="CP174" s="354">
        <v>0.4</v>
      </c>
      <c r="CQ174" s="354">
        <v>0.4</v>
      </c>
      <c r="CR174" s="354">
        <v>0.4</v>
      </c>
      <c r="CS174" s="354">
        <v>0.4</v>
      </c>
      <c r="CT174" s="354">
        <v>0.4</v>
      </c>
      <c r="CU174" s="354">
        <v>0.4</v>
      </c>
      <c r="CV174" s="354">
        <v>0.4</v>
      </c>
      <c r="CW174" s="354">
        <v>0.4</v>
      </c>
      <c r="CX174" s="354">
        <v>0.4</v>
      </c>
      <c r="CY174" s="354">
        <v>0.4</v>
      </c>
      <c r="CZ174" s="355"/>
      <c r="DA174" s="354"/>
      <c r="DB174" s="354"/>
      <c r="DC174" s="425"/>
    </row>
    <row r="175" spans="1:108" x14ac:dyDescent="0.15">
      <c r="B175" s="235"/>
      <c r="C175" s="156"/>
      <c r="D175" s="141">
        <v>1</v>
      </c>
      <c r="E175" s="190" t="s">
        <v>425</v>
      </c>
      <c r="F175" s="157"/>
      <c r="H175" s="473">
        <f>IF(SUMPRODUCT($Y$7:$AH$7,K175:T175)=0,0,SUMPRODUCT($Y$7:$AH$7,Y175:AH175)/SUMPRODUCT($Y$7:$AH$7,K175:T175))</f>
        <v>4</v>
      </c>
      <c r="I175" s="473">
        <f>IF(SUMPRODUCT($AI$7:$AK$7,U175:W175)=0,0,SUMPRODUCT($AI$7:$AK$7,AI175:AK175)/SUMPRODUCT($AI$7:$AK$7,U175:W175))</f>
        <v>0</v>
      </c>
      <c r="K175" s="1">
        <f t="shared" si="233"/>
        <v>1</v>
      </c>
      <c r="L175" s="1">
        <f t="shared" si="241"/>
        <v>0</v>
      </c>
      <c r="M175" s="1">
        <f t="shared" si="242"/>
        <v>0</v>
      </c>
      <c r="N175" s="1">
        <f t="shared" si="243"/>
        <v>0</v>
      </c>
      <c r="O175" s="1">
        <f t="shared" si="244"/>
        <v>0</v>
      </c>
      <c r="P175" s="1">
        <f t="shared" si="245"/>
        <v>0</v>
      </c>
      <c r="Q175" s="1">
        <f t="shared" si="246"/>
        <v>0</v>
      </c>
      <c r="R175" s="1">
        <f t="shared" si="247"/>
        <v>0</v>
      </c>
      <c r="S175" s="1">
        <f t="shared" si="248"/>
        <v>0</v>
      </c>
      <c r="T175" s="1">
        <f t="shared" si="249"/>
        <v>0</v>
      </c>
      <c r="U175" s="1">
        <f t="shared" si="250"/>
        <v>0</v>
      </c>
      <c r="V175" s="1">
        <f t="shared" si="251"/>
        <v>0</v>
      </c>
      <c r="W175" s="1">
        <f t="shared" si="252"/>
        <v>0</v>
      </c>
      <c r="Y175" s="509">
        <v>4</v>
      </c>
      <c r="Z175" s="509"/>
      <c r="AA175" s="509"/>
      <c r="AB175" s="509"/>
      <c r="AC175" s="509"/>
      <c r="AD175" s="509"/>
      <c r="AE175" s="509"/>
      <c r="AF175" s="509"/>
      <c r="AG175" s="509"/>
      <c r="AH175" s="509"/>
      <c r="AI175" s="509"/>
      <c r="AJ175" s="509"/>
      <c r="AK175" s="509"/>
      <c r="AN175" s="382" t="str">
        <f t="shared" si="229"/>
        <v>3.2.1</v>
      </c>
      <c r="AO175" s="303" t="str">
        <f t="shared" si="230"/>
        <v>LR3 3.2</v>
      </c>
      <c r="AP175" s="383" t="str">
        <f t="shared" si="253"/>
        <v>風害の抑制</v>
      </c>
      <c r="AQ175" s="306">
        <f t="shared" si="260"/>
        <v>0.7</v>
      </c>
      <c r="AR175" s="306">
        <f t="shared" si="261"/>
        <v>0.7</v>
      </c>
      <c r="AS175" s="306">
        <f t="shared" si="262"/>
        <v>0.7</v>
      </c>
      <c r="AT175" s="306">
        <f t="shared" si="263"/>
        <v>0.7</v>
      </c>
      <c r="AU175" s="306">
        <f t="shared" si="264"/>
        <v>0.7</v>
      </c>
      <c r="AV175" s="306">
        <f t="shared" si="265"/>
        <v>0.7</v>
      </c>
      <c r="AW175" s="306">
        <f t="shared" si="266"/>
        <v>0.7</v>
      </c>
      <c r="AX175" s="306">
        <f t="shared" si="267"/>
        <v>0.7</v>
      </c>
      <c r="AY175" s="306">
        <f t="shared" si="268"/>
        <v>0.7</v>
      </c>
      <c r="AZ175" s="306">
        <f t="shared" si="269"/>
        <v>0.6</v>
      </c>
      <c r="BA175" s="353">
        <f t="shared" si="254"/>
        <v>0</v>
      </c>
      <c r="BB175" s="352">
        <f t="shared" si="255"/>
        <v>0</v>
      </c>
      <c r="BC175" s="352">
        <f t="shared" si="256"/>
        <v>0</v>
      </c>
      <c r="BE175" s="382" t="s">
        <v>383</v>
      </c>
      <c r="BF175" s="303" t="s">
        <v>508</v>
      </c>
      <c r="BG175" s="383" t="s">
        <v>384</v>
      </c>
      <c r="BH175" s="306">
        <v>0.7</v>
      </c>
      <c r="BI175" s="306">
        <v>0.7</v>
      </c>
      <c r="BJ175" s="306">
        <v>0.7</v>
      </c>
      <c r="BK175" s="306">
        <v>0.7</v>
      </c>
      <c r="BL175" s="306">
        <v>0.7</v>
      </c>
      <c r="BM175" s="306">
        <v>0.7</v>
      </c>
      <c r="BN175" s="306">
        <v>0.7</v>
      </c>
      <c r="BO175" s="306">
        <v>0.7</v>
      </c>
      <c r="BP175" s="306">
        <v>0.7</v>
      </c>
      <c r="BQ175" s="321">
        <v>0.6</v>
      </c>
      <c r="BR175" s="355"/>
      <c r="BS175" s="354"/>
      <c r="BT175" s="354"/>
      <c r="BV175" s="382" t="s">
        <v>383</v>
      </c>
      <c r="BW175" s="303" t="s">
        <v>508</v>
      </c>
      <c r="BX175" s="383" t="s">
        <v>384</v>
      </c>
      <c r="BY175" s="306">
        <v>0.7</v>
      </c>
      <c r="BZ175" s="306">
        <v>0.7</v>
      </c>
      <c r="CA175" s="306">
        <v>0.7</v>
      </c>
      <c r="CB175" s="306">
        <v>0.7</v>
      </c>
      <c r="CC175" s="306">
        <v>0.7</v>
      </c>
      <c r="CD175" s="306">
        <v>0.7</v>
      </c>
      <c r="CE175" s="306">
        <v>0.7</v>
      </c>
      <c r="CF175" s="306">
        <v>0.7</v>
      </c>
      <c r="CG175" s="306">
        <v>0.7</v>
      </c>
      <c r="CH175" s="354">
        <v>0.6</v>
      </c>
      <c r="CI175" s="355"/>
      <c r="CJ175" s="354"/>
      <c r="CK175" s="354"/>
      <c r="CM175" s="382" t="s">
        <v>383</v>
      </c>
      <c r="CN175" s="303" t="s">
        <v>508</v>
      </c>
      <c r="CO175" s="383" t="s">
        <v>384</v>
      </c>
      <c r="CP175" s="306">
        <v>0.7</v>
      </c>
      <c r="CQ175" s="306">
        <v>0.7</v>
      </c>
      <c r="CR175" s="306">
        <v>0.7</v>
      </c>
      <c r="CS175" s="306">
        <v>0.7</v>
      </c>
      <c r="CT175" s="306">
        <v>0.7</v>
      </c>
      <c r="CU175" s="306">
        <v>0.7</v>
      </c>
      <c r="CV175" s="306">
        <v>0.7</v>
      </c>
      <c r="CW175" s="306">
        <v>0.7</v>
      </c>
      <c r="CX175" s="306">
        <v>0.7</v>
      </c>
      <c r="CY175" s="354">
        <v>0.6</v>
      </c>
      <c r="CZ175" s="355"/>
      <c r="DA175" s="354"/>
      <c r="DB175" s="354"/>
      <c r="DC175" s="425"/>
    </row>
    <row r="176" spans="1:108" x14ac:dyDescent="0.15">
      <c r="B176" s="235"/>
      <c r="C176" s="156"/>
      <c r="D176" s="141">
        <v>2</v>
      </c>
      <c r="E176" s="190" t="s">
        <v>225</v>
      </c>
      <c r="F176" s="157"/>
      <c r="H176" s="474">
        <f t="shared" ref="H176:H177" si="282">IF(SUMPRODUCT($Y$7:$AH$7,K176:T176)=0,0,SUMPRODUCT($Y$7:$AH$7,Y176:AH176)/SUMPRODUCT($Y$7:$AH$7,K176:T176))</f>
        <v>0</v>
      </c>
      <c r="I176" s="474">
        <f t="shared" ref="I176:I177" si="283">IF(SUMPRODUCT($AI$7:$AK$7,U176:W176)=0,0,SUMPRODUCT($AI$7:$AK$7,AI176:AK176)/SUMPRODUCT($AI$7:$AK$7,U176:W176))</f>
        <v>0</v>
      </c>
      <c r="K176" s="1">
        <f t="shared" si="233"/>
        <v>0</v>
      </c>
      <c r="L176" s="1">
        <f t="shared" si="241"/>
        <v>0</v>
      </c>
      <c r="M176" s="1">
        <f t="shared" si="242"/>
        <v>0</v>
      </c>
      <c r="N176" s="1">
        <f t="shared" si="243"/>
        <v>0</v>
      </c>
      <c r="O176" s="1">
        <f t="shared" si="244"/>
        <v>0</v>
      </c>
      <c r="P176" s="1">
        <f t="shared" si="245"/>
        <v>0</v>
      </c>
      <c r="Q176" s="1">
        <f t="shared" si="246"/>
        <v>0</v>
      </c>
      <c r="R176" s="1">
        <f t="shared" si="247"/>
        <v>0</v>
      </c>
      <c r="S176" s="1">
        <f t="shared" si="248"/>
        <v>0</v>
      </c>
      <c r="T176" s="1">
        <f t="shared" si="249"/>
        <v>0</v>
      </c>
      <c r="U176" s="1">
        <f t="shared" si="250"/>
        <v>0</v>
      </c>
      <c r="V176" s="1">
        <f t="shared" si="251"/>
        <v>0</v>
      </c>
      <c r="W176" s="1">
        <f t="shared" si="252"/>
        <v>0</v>
      </c>
      <c r="Y176" s="510"/>
      <c r="Z176" s="510"/>
      <c r="AA176" s="510"/>
      <c r="AB176" s="510"/>
      <c r="AC176" s="510"/>
      <c r="AD176" s="510"/>
      <c r="AE176" s="510"/>
      <c r="AF176" s="510"/>
      <c r="AG176" s="510"/>
      <c r="AH176" s="510"/>
      <c r="AI176" s="510"/>
      <c r="AJ176" s="510"/>
      <c r="AK176" s="510"/>
      <c r="AN176" s="382" t="str">
        <f t="shared" si="229"/>
        <v>3.2.3</v>
      </c>
      <c r="AO176" s="303" t="str">
        <f t="shared" si="230"/>
        <v>LR3 3.3</v>
      </c>
      <c r="AP176" s="383" t="str">
        <f t="shared" si="253"/>
        <v>砂塵の抑制</v>
      </c>
      <c r="AQ176" s="306">
        <f t="shared" si="260"/>
        <v>0</v>
      </c>
      <c r="AR176" s="306">
        <f t="shared" si="261"/>
        <v>0</v>
      </c>
      <c r="AS176" s="306">
        <f t="shared" si="262"/>
        <v>0</v>
      </c>
      <c r="AT176" s="306">
        <f t="shared" si="263"/>
        <v>0</v>
      </c>
      <c r="AU176" s="306">
        <f t="shared" si="264"/>
        <v>0</v>
      </c>
      <c r="AV176" s="306">
        <f t="shared" si="265"/>
        <v>0</v>
      </c>
      <c r="AW176" s="306">
        <f t="shared" si="266"/>
        <v>0</v>
      </c>
      <c r="AX176" s="306">
        <f t="shared" si="267"/>
        <v>0</v>
      </c>
      <c r="AY176" s="306">
        <f t="shared" si="268"/>
        <v>0</v>
      </c>
      <c r="AZ176" s="306">
        <f t="shared" si="269"/>
        <v>0.2</v>
      </c>
      <c r="BA176" s="353">
        <f t="shared" si="254"/>
        <v>0</v>
      </c>
      <c r="BB176" s="352">
        <f t="shared" si="255"/>
        <v>0</v>
      </c>
      <c r="BC176" s="352">
        <f t="shared" si="256"/>
        <v>0</v>
      </c>
      <c r="BE176" s="382" t="s">
        <v>582</v>
      </c>
      <c r="BF176" s="303" t="s">
        <v>509</v>
      </c>
      <c r="BG176" s="383" t="s">
        <v>225</v>
      </c>
      <c r="BH176" s="306"/>
      <c r="BI176" s="306"/>
      <c r="BJ176" s="306"/>
      <c r="BK176" s="306"/>
      <c r="BL176" s="306"/>
      <c r="BM176" s="306"/>
      <c r="BN176" s="306"/>
      <c r="BO176" s="306"/>
      <c r="BP176" s="306"/>
      <c r="BQ176" s="321">
        <v>0.2</v>
      </c>
      <c r="BR176" s="355"/>
      <c r="BS176" s="354"/>
      <c r="BT176" s="354"/>
      <c r="BV176" s="382" t="s">
        <v>385</v>
      </c>
      <c r="BW176" s="303" t="s">
        <v>386</v>
      </c>
      <c r="BX176" s="383" t="s">
        <v>225</v>
      </c>
      <c r="BY176" s="306"/>
      <c r="BZ176" s="306"/>
      <c r="CA176" s="306"/>
      <c r="CB176" s="306"/>
      <c r="CC176" s="306"/>
      <c r="CD176" s="306"/>
      <c r="CE176" s="306"/>
      <c r="CF176" s="306"/>
      <c r="CG176" s="306"/>
      <c r="CH176" s="354">
        <v>0.2</v>
      </c>
      <c r="CI176" s="355"/>
      <c r="CJ176" s="354"/>
      <c r="CK176" s="354"/>
      <c r="CM176" s="382" t="s">
        <v>385</v>
      </c>
      <c r="CN176" s="303" t="s">
        <v>386</v>
      </c>
      <c r="CO176" s="383" t="s">
        <v>225</v>
      </c>
      <c r="CP176" s="306"/>
      <c r="CQ176" s="306"/>
      <c r="CR176" s="306"/>
      <c r="CS176" s="306"/>
      <c r="CT176" s="306"/>
      <c r="CU176" s="306"/>
      <c r="CV176" s="306"/>
      <c r="CW176" s="306"/>
      <c r="CX176" s="306"/>
      <c r="CY176" s="354">
        <v>0.2</v>
      </c>
      <c r="CZ176" s="355"/>
      <c r="DA176" s="354"/>
      <c r="DB176" s="354"/>
      <c r="DC176" s="425"/>
    </row>
    <row r="177" spans="2:107" ht="14.25" thickBot="1" x14ac:dyDescent="0.2">
      <c r="B177" s="235"/>
      <c r="C177" s="156"/>
      <c r="D177" s="189">
        <v>3</v>
      </c>
      <c r="E177" s="190" t="s">
        <v>426</v>
      </c>
      <c r="F177" s="157"/>
      <c r="H177" s="470">
        <f t="shared" si="282"/>
        <v>4</v>
      </c>
      <c r="I177" s="470">
        <f t="shared" si="283"/>
        <v>0</v>
      </c>
      <c r="K177" s="1">
        <f t="shared" si="233"/>
        <v>1</v>
      </c>
      <c r="L177" s="1">
        <f t="shared" si="241"/>
        <v>0</v>
      </c>
      <c r="M177" s="1">
        <f t="shared" si="242"/>
        <v>0</v>
      </c>
      <c r="N177" s="1">
        <f t="shared" si="243"/>
        <v>0</v>
      </c>
      <c r="O177" s="1">
        <f t="shared" si="244"/>
        <v>0</v>
      </c>
      <c r="P177" s="1">
        <f t="shared" si="245"/>
        <v>0</v>
      </c>
      <c r="Q177" s="1">
        <f t="shared" si="246"/>
        <v>0</v>
      </c>
      <c r="R177" s="1">
        <f t="shared" si="247"/>
        <v>0</v>
      </c>
      <c r="S177" s="1">
        <f t="shared" si="248"/>
        <v>0</v>
      </c>
      <c r="T177" s="1">
        <f t="shared" si="249"/>
        <v>0</v>
      </c>
      <c r="U177" s="1">
        <f t="shared" si="250"/>
        <v>0</v>
      </c>
      <c r="V177" s="1">
        <f t="shared" si="251"/>
        <v>0</v>
      </c>
      <c r="W177" s="1">
        <f t="shared" si="252"/>
        <v>0</v>
      </c>
      <c r="Y177" s="510">
        <v>4</v>
      </c>
      <c r="Z177" s="510"/>
      <c r="AA177" s="510"/>
      <c r="AB177" s="510"/>
      <c r="AC177" s="510"/>
      <c r="AD177" s="510"/>
      <c r="AE177" s="510"/>
      <c r="AF177" s="510"/>
      <c r="AG177" s="510"/>
      <c r="AH177" s="510"/>
      <c r="AI177" s="510"/>
      <c r="AJ177" s="510"/>
      <c r="AK177" s="510"/>
      <c r="AN177" s="382" t="str">
        <f t="shared" si="229"/>
        <v>3.2.2</v>
      </c>
      <c r="AO177" s="303" t="str">
        <f t="shared" si="230"/>
        <v>LR3 3.2</v>
      </c>
      <c r="AP177" s="383" t="str">
        <f t="shared" si="253"/>
        <v>日照阻害の抑制</v>
      </c>
      <c r="AQ177" s="306">
        <f t="shared" si="260"/>
        <v>0.3</v>
      </c>
      <c r="AR177" s="306">
        <f t="shared" si="261"/>
        <v>0.3</v>
      </c>
      <c r="AS177" s="306">
        <f t="shared" si="262"/>
        <v>0.3</v>
      </c>
      <c r="AT177" s="306">
        <f t="shared" si="263"/>
        <v>0.3</v>
      </c>
      <c r="AU177" s="306">
        <f t="shared" si="264"/>
        <v>0.3</v>
      </c>
      <c r="AV177" s="306">
        <f t="shared" si="265"/>
        <v>0.3</v>
      </c>
      <c r="AW177" s="306">
        <f t="shared" si="266"/>
        <v>0.3</v>
      </c>
      <c r="AX177" s="306">
        <f t="shared" si="267"/>
        <v>0.3</v>
      </c>
      <c r="AY177" s="306">
        <f t="shared" si="268"/>
        <v>0.3</v>
      </c>
      <c r="AZ177" s="306">
        <f t="shared" si="269"/>
        <v>0.2</v>
      </c>
      <c r="BA177" s="353">
        <f t="shared" si="254"/>
        <v>0</v>
      </c>
      <c r="BB177" s="352">
        <f t="shared" si="255"/>
        <v>0</v>
      </c>
      <c r="BC177" s="352">
        <f t="shared" si="256"/>
        <v>0</v>
      </c>
      <c r="BE177" s="382" t="s">
        <v>385</v>
      </c>
      <c r="BF177" s="303" t="s">
        <v>508</v>
      </c>
      <c r="BG177" s="383" t="s">
        <v>426</v>
      </c>
      <c r="BH177" s="306">
        <v>0.3</v>
      </c>
      <c r="BI177" s="306">
        <v>0.3</v>
      </c>
      <c r="BJ177" s="306">
        <v>0.3</v>
      </c>
      <c r="BK177" s="306">
        <v>0.3</v>
      </c>
      <c r="BL177" s="306">
        <v>0.3</v>
      </c>
      <c r="BM177" s="306">
        <v>0.3</v>
      </c>
      <c r="BN177" s="306">
        <v>0.3</v>
      </c>
      <c r="BO177" s="306">
        <v>0.3</v>
      </c>
      <c r="BP177" s="306">
        <v>0.3</v>
      </c>
      <c r="BQ177" s="321">
        <v>0.2</v>
      </c>
      <c r="BR177" s="355"/>
      <c r="BS177" s="354"/>
      <c r="BT177" s="354"/>
      <c r="BV177" s="382" t="s">
        <v>387</v>
      </c>
      <c r="BW177" s="303" t="s">
        <v>508</v>
      </c>
      <c r="BX177" s="383" t="s">
        <v>426</v>
      </c>
      <c r="BY177" s="306">
        <v>0.3</v>
      </c>
      <c r="BZ177" s="306">
        <v>0.3</v>
      </c>
      <c r="CA177" s="306">
        <v>0.3</v>
      </c>
      <c r="CB177" s="306">
        <v>0.3</v>
      </c>
      <c r="CC177" s="306">
        <v>0.3</v>
      </c>
      <c r="CD177" s="306">
        <v>0.3</v>
      </c>
      <c r="CE177" s="306">
        <v>0.3</v>
      </c>
      <c r="CF177" s="306">
        <v>0.3</v>
      </c>
      <c r="CG177" s="306">
        <v>0.3</v>
      </c>
      <c r="CH177" s="354">
        <v>0.2</v>
      </c>
      <c r="CI177" s="355"/>
      <c r="CJ177" s="354"/>
      <c r="CK177" s="354"/>
      <c r="CM177" s="382" t="s">
        <v>387</v>
      </c>
      <c r="CN177" s="303" t="s">
        <v>508</v>
      </c>
      <c r="CO177" s="383" t="s">
        <v>426</v>
      </c>
      <c r="CP177" s="306">
        <v>0.3</v>
      </c>
      <c r="CQ177" s="306">
        <v>0.3</v>
      </c>
      <c r="CR177" s="306">
        <v>0.3</v>
      </c>
      <c r="CS177" s="306">
        <v>0.3</v>
      </c>
      <c r="CT177" s="306">
        <v>0.3</v>
      </c>
      <c r="CU177" s="306">
        <v>0.3</v>
      </c>
      <c r="CV177" s="306">
        <v>0.3</v>
      </c>
      <c r="CW177" s="306">
        <v>0.3</v>
      </c>
      <c r="CX177" s="306">
        <v>0.3</v>
      </c>
      <c r="CY177" s="354">
        <v>0.2</v>
      </c>
      <c r="CZ177" s="355"/>
      <c r="DA177" s="354"/>
      <c r="DB177" s="354"/>
      <c r="DC177" s="425"/>
    </row>
    <row r="178" spans="2:107" ht="14.25" thickBot="1" x14ac:dyDescent="0.2">
      <c r="B178" s="235"/>
      <c r="C178" s="136">
        <v>3.3</v>
      </c>
      <c r="D178" s="190" t="s">
        <v>226</v>
      </c>
      <c r="E178" s="197"/>
      <c r="F178" s="170"/>
      <c r="H178" s="501"/>
      <c r="I178" s="502"/>
      <c r="K178" s="1">
        <f t="shared" si="233"/>
        <v>0</v>
      </c>
      <c r="L178" s="1">
        <f t="shared" si="241"/>
        <v>0</v>
      </c>
      <c r="M178" s="1">
        <f t="shared" si="242"/>
        <v>0</v>
      </c>
      <c r="N178" s="1">
        <f t="shared" si="243"/>
        <v>0</v>
      </c>
      <c r="O178" s="1">
        <f t="shared" si="244"/>
        <v>0</v>
      </c>
      <c r="P178" s="1">
        <f t="shared" si="245"/>
        <v>0</v>
      </c>
      <c r="Q178" s="1">
        <f t="shared" si="246"/>
        <v>0</v>
      </c>
      <c r="R178" s="1">
        <f t="shared" si="247"/>
        <v>0</v>
      </c>
      <c r="S178" s="1">
        <f t="shared" si="248"/>
        <v>0</v>
      </c>
      <c r="T178" s="1">
        <f t="shared" si="249"/>
        <v>0</v>
      </c>
      <c r="U178" s="1">
        <f t="shared" si="250"/>
        <v>0</v>
      </c>
      <c r="V178" s="1">
        <f t="shared" si="251"/>
        <v>0</v>
      </c>
      <c r="W178" s="1">
        <f t="shared" si="252"/>
        <v>0</v>
      </c>
      <c r="Y178" s="526" t="s">
        <v>678</v>
      </c>
      <c r="Z178" s="526" t="s">
        <v>678</v>
      </c>
      <c r="AA178" s="526" t="s">
        <v>678</v>
      </c>
      <c r="AB178" s="526" t="s">
        <v>678</v>
      </c>
      <c r="AC178" s="526" t="s">
        <v>678</v>
      </c>
      <c r="AD178" s="526" t="s">
        <v>678</v>
      </c>
      <c r="AE178" s="526" t="s">
        <v>678</v>
      </c>
      <c r="AF178" s="526" t="s">
        <v>678</v>
      </c>
      <c r="AG178" s="526" t="s">
        <v>678</v>
      </c>
      <c r="AH178" s="526" t="s">
        <v>678</v>
      </c>
      <c r="AI178" s="526" t="s">
        <v>678</v>
      </c>
      <c r="AJ178" s="526" t="s">
        <v>678</v>
      </c>
      <c r="AK178" s="526" t="s">
        <v>678</v>
      </c>
      <c r="AN178" s="381" t="str">
        <f t="shared" si="229"/>
        <v>3.3</v>
      </c>
      <c r="AO178" s="303" t="str">
        <f t="shared" si="230"/>
        <v>LR3 3</v>
      </c>
      <c r="AP178" s="300" t="str">
        <f t="shared" si="253"/>
        <v>光害の抑制</v>
      </c>
      <c r="AQ178" s="354">
        <f t="shared" si="260"/>
        <v>0.2</v>
      </c>
      <c r="AR178" s="354">
        <f t="shared" si="261"/>
        <v>0.2</v>
      </c>
      <c r="AS178" s="354">
        <f t="shared" si="262"/>
        <v>0.2</v>
      </c>
      <c r="AT178" s="354">
        <f t="shared" si="263"/>
        <v>0.2</v>
      </c>
      <c r="AU178" s="354">
        <f t="shared" si="264"/>
        <v>0.2</v>
      </c>
      <c r="AV178" s="354">
        <f t="shared" si="265"/>
        <v>0.2</v>
      </c>
      <c r="AW178" s="354">
        <f t="shared" si="266"/>
        <v>0.2</v>
      </c>
      <c r="AX178" s="354">
        <f t="shared" si="267"/>
        <v>0.2</v>
      </c>
      <c r="AY178" s="354">
        <f t="shared" si="268"/>
        <v>0.2</v>
      </c>
      <c r="AZ178" s="354">
        <f t="shared" si="269"/>
        <v>0.2</v>
      </c>
      <c r="BA178" s="353">
        <f t="shared" si="254"/>
        <v>0</v>
      </c>
      <c r="BB178" s="352">
        <f t="shared" si="255"/>
        <v>0</v>
      </c>
      <c r="BC178" s="352">
        <f t="shared" si="256"/>
        <v>0</v>
      </c>
      <c r="BE178" s="382" t="s">
        <v>388</v>
      </c>
      <c r="BF178" s="303" t="s">
        <v>560</v>
      </c>
      <c r="BG178" s="383" t="s">
        <v>510</v>
      </c>
      <c r="BH178" s="306">
        <v>0.2</v>
      </c>
      <c r="BI178" s="306">
        <v>0.2</v>
      </c>
      <c r="BJ178" s="306">
        <v>0.2</v>
      </c>
      <c r="BK178" s="306">
        <v>0.2</v>
      </c>
      <c r="BL178" s="306">
        <v>0.2</v>
      </c>
      <c r="BM178" s="306">
        <v>0.2</v>
      </c>
      <c r="BN178" s="306">
        <v>0.2</v>
      </c>
      <c r="BO178" s="306">
        <v>0.2</v>
      </c>
      <c r="BP178" s="306">
        <v>0.2</v>
      </c>
      <c r="BQ178" s="354">
        <v>0.2</v>
      </c>
      <c r="BR178" s="355"/>
      <c r="BS178" s="354"/>
      <c r="BT178" s="354"/>
      <c r="BV178" s="382" t="s">
        <v>388</v>
      </c>
      <c r="BW178" s="303" t="s">
        <v>560</v>
      </c>
      <c r="BX178" s="383" t="s">
        <v>510</v>
      </c>
      <c r="BY178" s="354">
        <v>0.2</v>
      </c>
      <c r="BZ178" s="354">
        <v>0.2</v>
      </c>
      <c r="CA178" s="354">
        <v>0.2</v>
      </c>
      <c r="CB178" s="354">
        <v>0.2</v>
      </c>
      <c r="CC178" s="354">
        <v>0.2</v>
      </c>
      <c r="CD178" s="354">
        <v>0.2</v>
      </c>
      <c r="CE178" s="354">
        <v>0.2</v>
      </c>
      <c r="CF178" s="354">
        <v>0.2</v>
      </c>
      <c r="CG178" s="354">
        <v>0.2</v>
      </c>
      <c r="CH178" s="354">
        <v>0.2</v>
      </c>
      <c r="CI178" s="355"/>
      <c r="CJ178" s="354"/>
      <c r="CK178" s="354"/>
      <c r="CM178" s="382" t="s">
        <v>388</v>
      </c>
      <c r="CN178" s="303" t="s">
        <v>560</v>
      </c>
      <c r="CO178" s="383" t="s">
        <v>510</v>
      </c>
      <c r="CP178" s="354">
        <v>0.2</v>
      </c>
      <c r="CQ178" s="354">
        <v>0.2</v>
      </c>
      <c r="CR178" s="354">
        <v>0.2</v>
      </c>
      <c r="CS178" s="354">
        <v>0.2</v>
      </c>
      <c r="CT178" s="354">
        <v>0.2</v>
      </c>
      <c r="CU178" s="354">
        <v>0.2</v>
      </c>
      <c r="CV178" s="354">
        <v>0.2</v>
      </c>
      <c r="CW178" s="354">
        <v>0.2</v>
      </c>
      <c r="CX178" s="354">
        <v>0.2</v>
      </c>
      <c r="CY178" s="354">
        <v>0.2</v>
      </c>
      <c r="CZ178" s="355"/>
      <c r="DA178" s="354"/>
      <c r="DB178" s="354"/>
      <c r="DC178" s="425"/>
    </row>
    <row r="179" spans="2:107" x14ac:dyDescent="0.15">
      <c r="B179" s="235"/>
      <c r="C179" s="156"/>
      <c r="D179" s="141">
        <v>1</v>
      </c>
      <c r="E179" s="545" t="s">
        <v>227</v>
      </c>
      <c r="F179" s="544"/>
      <c r="H179" s="473">
        <f>IF(SUMPRODUCT($Y$7:$AH$7,K179:T179)=0,0,SUMPRODUCT($Y$7:$AH$7,Y179:AH179)/SUMPRODUCT($Y$7:$AH$7,K179:T179))</f>
        <v>4</v>
      </c>
      <c r="I179" s="473">
        <f>IF(SUMPRODUCT($AI$7:$AK$7,U179:W179)=0,0,SUMPRODUCT($AI$7:$AK$7,AI179:AK179)/SUMPRODUCT($AI$7:$AK$7,U179:W179))</f>
        <v>0</v>
      </c>
      <c r="K179" s="1">
        <f t="shared" si="233"/>
        <v>1</v>
      </c>
      <c r="L179" s="1">
        <f t="shared" si="241"/>
        <v>0</v>
      </c>
      <c r="M179" s="1">
        <f t="shared" si="242"/>
        <v>0</v>
      </c>
      <c r="N179" s="1">
        <f t="shared" si="243"/>
        <v>0</v>
      </c>
      <c r="O179" s="1">
        <f t="shared" si="244"/>
        <v>0</v>
      </c>
      <c r="P179" s="1">
        <f t="shared" si="245"/>
        <v>0</v>
      </c>
      <c r="Q179" s="1">
        <f t="shared" si="246"/>
        <v>0</v>
      </c>
      <c r="R179" s="1">
        <f t="shared" si="247"/>
        <v>0</v>
      </c>
      <c r="S179" s="1">
        <f t="shared" si="248"/>
        <v>0</v>
      </c>
      <c r="T179" s="1">
        <f t="shared" si="249"/>
        <v>0</v>
      </c>
      <c r="U179" s="1">
        <f t="shared" si="250"/>
        <v>0</v>
      </c>
      <c r="V179" s="1">
        <f t="shared" si="251"/>
        <v>0</v>
      </c>
      <c r="W179" s="1">
        <f t="shared" si="252"/>
        <v>0</v>
      </c>
      <c r="Y179" s="509">
        <v>4</v>
      </c>
      <c r="Z179" s="509"/>
      <c r="AA179" s="509"/>
      <c r="AB179" s="509"/>
      <c r="AC179" s="509"/>
      <c r="AD179" s="509"/>
      <c r="AE179" s="509"/>
      <c r="AF179" s="509"/>
      <c r="AG179" s="509"/>
      <c r="AH179" s="509"/>
      <c r="AI179" s="509"/>
      <c r="AJ179" s="509"/>
      <c r="AK179" s="509"/>
      <c r="AN179" s="382" t="str">
        <f t="shared" si="229"/>
        <v>3.3.1</v>
      </c>
      <c r="AO179" s="303" t="str">
        <f t="shared" si="230"/>
        <v>LR3 3.3</v>
      </c>
      <c r="AP179" s="383" t="str">
        <f t="shared" si="253"/>
        <v>屋外照明及び屋内照明のうち外に漏れる光への対策</v>
      </c>
      <c r="AQ179" s="306">
        <f t="shared" si="260"/>
        <v>0.7</v>
      </c>
      <c r="AR179" s="306">
        <f t="shared" si="261"/>
        <v>0.7</v>
      </c>
      <c r="AS179" s="306">
        <f t="shared" si="262"/>
        <v>0.7</v>
      </c>
      <c r="AT179" s="306">
        <f t="shared" si="263"/>
        <v>0.7</v>
      </c>
      <c r="AU179" s="306">
        <f t="shared" si="264"/>
        <v>0.7</v>
      </c>
      <c r="AV179" s="306">
        <f t="shared" si="265"/>
        <v>0.7</v>
      </c>
      <c r="AW179" s="306">
        <f t="shared" si="266"/>
        <v>0.7</v>
      </c>
      <c r="AX179" s="306">
        <f t="shared" si="267"/>
        <v>0.7</v>
      </c>
      <c r="AY179" s="306">
        <f t="shared" si="268"/>
        <v>0.7</v>
      </c>
      <c r="AZ179" s="306">
        <f t="shared" si="269"/>
        <v>0.7</v>
      </c>
      <c r="BA179" s="353">
        <f t="shared" si="254"/>
        <v>0</v>
      </c>
      <c r="BB179" s="352">
        <f t="shared" si="255"/>
        <v>0</v>
      </c>
      <c r="BC179" s="352">
        <f t="shared" si="256"/>
        <v>0</v>
      </c>
      <c r="BE179" s="382" t="s">
        <v>389</v>
      </c>
      <c r="BF179" s="303" t="s">
        <v>509</v>
      </c>
      <c r="BG179" s="383" t="s">
        <v>390</v>
      </c>
      <c r="BH179" s="354">
        <v>0.7</v>
      </c>
      <c r="BI179" s="354">
        <v>0.7</v>
      </c>
      <c r="BJ179" s="354">
        <v>0.7</v>
      </c>
      <c r="BK179" s="354">
        <v>0.7</v>
      </c>
      <c r="BL179" s="354">
        <v>0.7</v>
      </c>
      <c r="BM179" s="354">
        <v>0.7</v>
      </c>
      <c r="BN179" s="354">
        <v>0.7</v>
      </c>
      <c r="BO179" s="354">
        <v>0.7</v>
      </c>
      <c r="BP179" s="354">
        <v>0.7</v>
      </c>
      <c r="BQ179" s="306">
        <v>0.7</v>
      </c>
      <c r="BR179" s="355"/>
      <c r="BS179" s="354"/>
      <c r="BT179" s="354"/>
      <c r="BV179" s="382" t="s">
        <v>389</v>
      </c>
      <c r="BW179" s="303" t="s">
        <v>509</v>
      </c>
      <c r="BX179" s="383" t="s">
        <v>390</v>
      </c>
      <c r="BY179" s="306">
        <v>0.7</v>
      </c>
      <c r="BZ179" s="306">
        <v>0.7</v>
      </c>
      <c r="CA179" s="306">
        <v>0.7</v>
      </c>
      <c r="CB179" s="306">
        <v>0.7</v>
      </c>
      <c r="CC179" s="306">
        <v>0.7</v>
      </c>
      <c r="CD179" s="306">
        <v>0.7</v>
      </c>
      <c r="CE179" s="306">
        <v>0.7</v>
      </c>
      <c r="CF179" s="306">
        <v>0.7</v>
      </c>
      <c r="CG179" s="306">
        <v>0.7</v>
      </c>
      <c r="CH179" s="306">
        <v>0.7</v>
      </c>
      <c r="CI179" s="355"/>
      <c r="CJ179" s="354"/>
      <c r="CK179" s="354"/>
      <c r="CM179" s="382" t="s">
        <v>389</v>
      </c>
      <c r="CN179" s="303" t="s">
        <v>509</v>
      </c>
      <c r="CO179" s="383" t="s">
        <v>390</v>
      </c>
      <c r="CP179" s="306">
        <v>0.7</v>
      </c>
      <c r="CQ179" s="306">
        <v>0.7</v>
      </c>
      <c r="CR179" s="306">
        <v>0.7</v>
      </c>
      <c r="CS179" s="306">
        <v>0.7</v>
      </c>
      <c r="CT179" s="306">
        <v>0.7</v>
      </c>
      <c r="CU179" s="306">
        <v>0.7</v>
      </c>
      <c r="CV179" s="306">
        <v>0.7</v>
      </c>
      <c r="CW179" s="306">
        <v>0.7</v>
      </c>
      <c r="CX179" s="306">
        <v>0.7</v>
      </c>
      <c r="CY179" s="306">
        <v>0.7</v>
      </c>
      <c r="CZ179" s="355"/>
      <c r="DA179" s="354"/>
      <c r="DB179" s="354"/>
      <c r="DC179" s="425"/>
    </row>
    <row r="180" spans="2:107" ht="14.25" thickBot="1" x14ac:dyDescent="0.2">
      <c r="B180" s="235"/>
      <c r="C180" s="156"/>
      <c r="D180" s="189">
        <v>2</v>
      </c>
      <c r="E180" s="546" t="s">
        <v>552</v>
      </c>
      <c r="F180" s="547"/>
      <c r="H180" s="470">
        <f t="shared" ref="H180" si="284">IF(SUMPRODUCT($Y$7:$AH$7,K180:T180)=0,0,SUMPRODUCT($Y$7:$AH$7,Y180:AH180)/SUMPRODUCT($Y$7:$AH$7,K180:T180))</f>
        <v>4</v>
      </c>
      <c r="I180" s="470">
        <f t="shared" ref="I180" si="285">IF(SUMPRODUCT($AI$7:$AK$7,U180:W180)=0,0,SUMPRODUCT($AI$7:$AK$7,AI180:AK180)/SUMPRODUCT($AI$7:$AK$7,U180:W180))</f>
        <v>0</v>
      </c>
      <c r="K180" s="1">
        <f t="shared" si="233"/>
        <v>1</v>
      </c>
      <c r="L180" s="1">
        <f t="shared" si="241"/>
        <v>0</v>
      </c>
      <c r="M180" s="1">
        <f t="shared" si="242"/>
        <v>0</v>
      </c>
      <c r="N180" s="1">
        <f t="shared" si="243"/>
        <v>0</v>
      </c>
      <c r="O180" s="1">
        <f t="shared" si="244"/>
        <v>0</v>
      </c>
      <c r="P180" s="1">
        <f t="shared" si="245"/>
        <v>0</v>
      </c>
      <c r="Q180" s="1">
        <f t="shared" si="246"/>
        <v>0</v>
      </c>
      <c r="R180" s="1">
        <f t="shared" si="247"/>
        <v>0</v>
      </c>
      <c r="S180" s="1">
        <f t="shared" si="248"/>
        <v>0</v>
      </c>
      <c r="T180" s="1">
        <f t="shared" si="249"/>
        <v>0</v>
      </c>
      <c r="U180" s="1">
        <f t="shared" si="250"/>
        <v>0</v>
      </c>
      <c r="V180" s="1">
        <f t="shared" si="251"/>
        <v>0</v>
      </c>
      <c r="W180" s="1">
        <f t="shared" si="252"/>
        <v>0</v>
      </c>
      <c r="Y180" s="507">
        <v>4</v>
      </c>
      <c r="Z180" s="507"/>
      <c r="AA180" s="507"/>
      <c r="AB180" s="507"/>
      <c r="AC180" s="507"/>
      <c r="AD180" s="507"/>
      <c r="AE180" s="507"/>
      <c r="AF180" s="507"/>
      <c r="AG180" s="507"/>
      <c r="AH180" s="507"/>
      <c r="AI180" s="507"/>
      <c r="AJ180" s="507"/>
      <c r="AK180" s="507"/>
      <c r="AN180" s="382" t="str">
        <f t="shared" si="229"/>
        <v>3.3.2</v>
      </c>
      <c r="AO180" s="303" t="str">
        <f t="shared" si="230"/>
        <v>LR3 3.3</v>
      </c>
      <c r="AP180" s="383" t="str">
        <f t="shared" si="253"/>
        <v>昼光の建物外壁による反射光（グレア）への対策</v>
      </c>
      <c r="AQ180" s="306">
        <f t="shared" si="260"/>
        <v>0.3</v>
      </c>
      <c r="AR180" s="306">
        <f t="shared" si="261"/>
        <v>0.3</v>
      </c>
      <c r="AS180" s="306">
        <f t="shared" si="262"/>
        <v>0.3</v>
      </c>
      <c r="AT180" s="306">
        <f t="shared" si="263"/>
        <v>0.3</v>
      </c>
      <c r="AU180" s="306">
        <f t="shared" si="264"/>
        <v>0.3</v>
      </c>
      <c r="AV180" s="306">
        <f t="shared" si="265"/>
        <v>0.3</v>
      </c>
      <c r="AW180" s="306">
        <f t="shared" si="266"/>
        <v>0.3</v>
      </c>
      <c r="AX180" s="306">
        <f t="shared" si="267"/>
        <v>0.3</v>
      </c>
      <c r="AY180" s="306">
        <f t="shared" si="268"/>
        <v>0.3</v>
      </c>
      <c r="AZ180" s="306">
        <f t="shared" si="269"/>
        <v>0.3</v>
      </c>
      <c r="BA180" s="353">
        <f t="shared" si="254"/>
        <v>0</v>
      </c>
      <c r="BB180" s="352">
        <f t="shared" si="255"/>
        <v>0</v>
      </c>
      <c r="BC180" s="352">
        <f t="shared" si="256"/>
        <v>0</v>
      </c>
      <c r="BE180" s="382" t="s">
        <v>670</v>
      </c>
      <c r="BF180" s="303" t="s">
        <v>509</v>
      </c>
      <c r="BG180" s="383" t="s">
        <v>671</v>
      </c>
      <c r="BH180" s="306">
        <v>0.3</v>
      </c>
      <c r="BI180" s="306">
        <v>0.3</v>
      </c>
      <c r="BJ180" s="306">
        <v>0.3</v>
      </c>
      <c r="BK180" s="306">
        <v>0.3</v>
      </c>
      <c r="BL180" s="306">
        <v>0.3</v>
      </c>
      <c r="BM180" s="306">
        <v>0.3</v>
      </c>
      <c r="BN180" s="306">
        <v>0.3</v>
      </c>
      <c r="BO180" s="306">
        <v>0.3</v>
      </c>
      <c r="BP180" s="306">
        <v>0.3</v>
      </c>
      <c r="BQ180" s="306">
        <v>0.3</v>
      </c>
      <c r="BR180" s="355"/>
      <c r="BS180" s="354"/>
      <c r="BT180" s="354"/>
      <c r="BV180" s="382" t="s">
        <v>670</v>
      </c>
      <c r="BW180" s="303" t="s">
        <v>509</v>
      </c>
      <c r="BX180" s="383" t="s">
        <v>671</v>
      </c>
      <c r="BY180" s="306">
        <v>0.3</v>
      </c>
      <c r="BZ180" s="306">
        <v>0.3</v>
      </c>
      <c r="CA180" s="306">
        <v>0.3</v>
      </c>
      <c r="CB180" s="306">
        <v>0.3</v>
      </c>
      <c r="CC180" s="306">
        <v>0.3</v>
      </c>
      <c r="CD180" s="306">
        <v>0.3</v>
      </c>
      <c r="CE180" s="306">
        <v>0.3</v>
      </c>
      <c r="CF180" s="306">
        <v>0.3</v>
      </c>
      <c r="CG180" s="306">
        <v>0.3</v>
      </c>
      <c r="CH180" s="306">
        <v>0.3</v>
      </c>
      <c r="CI180" s="355"/>
      <c r="CJ180" s="354"/>
      <c r="CK180" s="354"/>
      <c r="CM180" s="382" t="s">
        <v>670</v>
      </c>
      <c r="CN180" s="303" t="s">
        <v>509</v>
      </c>
      <c r="CO180" s="383" t="s">
        <v>671</v>
      </c>
      <c r="CP180" s="306">
        <v>0.3</v>
      </c>
      <c r="CQ180" s="306">
        <v>0.3</v>
      </c>
      <c r="CR180" s="306">
        <v>0.3</v>
      </c>
      <c r="CS180" s="306">
        <v>0.3</v>
      </c>
      <c r="CT180" s="306">
        <v>0.3</v>
      </c>
      <c r="CU180" s="306">
        <v>0.3</v>
      </c>
      <c r="CV180" s="306">
        <v>0.3</v>
      </c>
      <c r="CW180" s="306">
        <v>0.3</v>
      </c>
      <c r="CX180" s="306">
        <v>0.3</v>
      </c>
      <c r="CY180" s="306">
        <v>0.3</v>
      </c>
      <c r="CZ180" s="355"/>
      <c r="DA180" s="354"/>
      <c r="DB180" s="354"/>
      <c r="DC180" s="425"/>
    </row>
    <row r="181" spans="2:107" x14ac:dyDescent="0.15">
      <c r="B181" s="428"/>
      <c r="C181" s="428"/>
      <c r="D181" s="428"/>
      <c r="E181" s="428"/>
      <c r="F181" s="428"/>
      <c r="H181" s="241"/>
      <c r="Y181" s="428"/>
      <c r="Z181" s="428"/>
      <c r="AA181" s="428"/>
      <c r="AB181" s="428"/>
      <c r="AC181" s="428"/>
      <c r="AD181" s="428"/>
      <c r="AE181" s="428"/>
      <c r="AF181" s="428"/>
      <c r="AG181" s="428"/>
      <c r="AH181" s="428"/>
      <c r="AI181" s="428"/>
      <c r="AJ181" s="428"/>
      <c r="AK181" s="428"/>
    </row>
  </sheetData>
  <sheetProtection password="B6EC" sheet="1" objects="1" scenarios="1"/>
  <mergeCells count="17">
    <mergeCell ref="CP5:CX5"/>
    <mergeCell ref="CZ5:DB5"/>
    <mergeCell ref="AQ5:AY5"/>
    <mergeCell ref="BA5:BC5"/>
    <mergeCell ref="BY5:CG5"/>
    <mergeCell ref="CI5:CK5"/>
    <mergeCell ref="BH5:BP5"/>
    <mergeCell ref="BR5:BT5"/>
    <mergeCell ref="D150:F150"/>
    <mergeCell ref="E179:F179"/>
    <mergeCell ref="E180:F180"/>
    <mergeCell ref="E5:F5"/>
    <mergeCell ref="D46:E46"/>
    <mergeCell ref="E82:F82"/>
    <mergeCell ref="E84:F84"/>
    <mergeCell ref="E145:F145"/>
    <mergeCell ref="E15:F15"/>
  </mergeCells>
  <phoneticPr fontId="21"/>
  <conditionalFormatting sqref="Y110:Y115 Y161:AK180 Y141:AK158 Y62:AK108 Y11:AK30 Y118:AK139 Y32:AK60">
    <cfRule type="expression" dxfId="9" priority="13" stopIfTrue="1">
      <formula>AND(AQ11&gt;0,Y11="")</formula>
    </cfRule>
    <cfRule type="expression" dxfId="8" priority="14" stopIfTrue="1">
      <formula>(AQ11=0)</formula>
    </cfRule>
  </conditionalFormatting>
  <conditionalFormatting sqref="Y160">
    <cfRule type="expression" dxfId="7" priority="11" stopIfTrue="1">
      <formula>AND(AQ160&gt;0,Y160="")</formula>
    </cfRule>
    <cfRule type="expression" dxfId="6" priority="12" stopIfTrue="1">
      <formula>(AQ160=0)</formula>
    </cfRule>
  </conditionalFormatting>
  <conditionalFormatting sqref="Z110:AK115">
    <cfRule type="expression" dxfId="5" priority="9" stopIfTrue="1">
      <formula>AND(AR110&gt;0,Z110="")</formula>
    </cfRule>
    <cfRule type="expression" dxfId="4" priority="10" stopIfTrue="1">
      <formula>(AR110=0)</formula>
    </cfRule>
  </conditionalFormatting>
  <conditionalFormatting sqref="Z160:AK160">
    <cfRule type="expression" dxfId="3" priority="7" stopIfTrue="1">
      <formula>AND(AR160&gt;0,Z160="")</formula>
    </cfRule>
    <cfRule type="expression" dxfId="2" priority="8" stopIfTrue="1">
      <formula>(AR160=0)</formula>
    </cfRule>
  </conditionalFormatting>
  <conditionalFormatting sqref="Y31:AK31">
    <cfRule type="expression" dxfId="1" priority="1" stopIfTrue="1">
      <formula>AND(AQ31&gt;0,Y31="")</formula>
    </cfRule>
    <cfRule type="expression" dxfId="0" priority="2" stopIfTrue="1">
      <formula>(AQ31=0)</formula>
    </cfRule>
  </conditionalFormatting>
  <dataValidations count="1">
    <dataValidation allowBlank="1" showErrorMessage="1" sqref="Y160:AK180 Y62:AK108 Y110:AK116 Y118:AK139 Y141:AK158 Y10:AK60 H10:I180" xr:uid="{00000000-0002-0000-0100-000000000000}"/>
  </dataValidations>
  <printOptions horizontalCentered="1"/>
  <pageMargins left="0.59055118110236227" right="0.59055118110236227" top="0.78740157480314965" bottom="0.59055118110236227" header="0.51181102362204722" footer="0.51181102362204722"/>
  <pageSetup paperSize="9" scale="32" fitToWidth="2" orientation="portrait" verticalDpi="4294967293" r:id="rId1"/>
  <headerFooter alignWithMargins="0">
    <oddHeader>&amp;L&amp;F&amp;R&amp;A</oddHeader>
    <oddFooter>&amp;C&amp;P/&amp;N</oddFooter>
  </headerFooter>
  <colBreaks count="1" manualBreakCount="1">
    <brk id="72" max="1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8"/>
  <sheetViews>
    <sheetView showGridLines="0" zoomScaleNormal="100" workbookViewId="0"/>
  </sheetViews>
  <sheetFormatPr defaultColWidth="0" defaultRowHeight="13.5" customHeight="1" zeroHeight="1" x14ac:dyDescent="0.15"/>
  <cols>
    <col min="1" max="1" width="1.125" style="238" customWidth="1"/>
    <col min="2" max="18" width="8.75" style="238" customWidth="1"/>
    <col min="19" max="19" width="1.5" style="238" customWidth="1"/>
    <col min="20" max="16384" width="8.75" style="238" hidden="1"/>
  </cols>
  <sheetData>
    <row r="1" spans="2:18" ht="13.5" customHeight="1" x14ac:dyDescent="0.15">
      <c r="B1" s="384"/>
      <c r="C1" s="384"/>
      <c r="D1" s="384"/>
      <c r="E1" s="384"/>
      <c r="F1" s="384"/>
      <c r="G1" s="384"/>
      <c r="H1" s="384"/>
      <c r="I1" s="384"/>
      <c r="J1" s="384"/>
      <c r="K1" s="384"/>
      <c r="L1" s="384"/>
      <c r="M1" s="384"/>
      <c r="N1" s="384"/>
      <c r="O1" s="384"/>
      <c r="P1" s="384"/>
      <c r="Q1" s="384"/>
      <c r="R1" s="384"/>
    </row>
    <row r="2" spans="2:18" ht="13.5" customHeight="1" x14ac:dyDescent="0.15">
      <c r="B2" s="384"/>
      <c r="C2" s="384"/>
      <c r="D2" s="384"/>
      <c r="E2" s="384"/>
      <c r="F2" s="384"/>
      <c r="G2" s="384"/>
      <c r="H2" s="384"/>
      <c r="I2" s="384"/>
      <c r="J2" s="384"/>
      <c r="K2" s="384"/>
      <c r="L2" s="384"/>
      <c r="M2" s="384"/>
      <c r="N2" s="384"/>
      <c r="O2" s="384"/>
      <c r="P2" s="384"/>
      <c r="Q2" s="384"/>
      <c r="R2" s="384"/>
    </row>
    <row r="3" spans="2:18" ht="13.5" customHeight="1" x14ac:dyDescent="0.15">
      <c r="B3" s="384"/>
      <c r="C3" s="384"/>
      <c r="D3" s="384"/>
      <c r="E3" s="384"/>
      <c r="F3" s="384"/>
      <c r="G3" s="384"/>
      <c r="H3" s="384"/>
      <c r="I3" s="384"/>
      <c r="J3" s="384"/>
      <c r="K3" s="384"/>
      <c r="L3" s="384"/>
      <c r="M3" s="384"/>
      <c r="N3" s="384"/>
      <c r="O3" s="384"/>
      <c r="P3" s="384"/>
      <c r="Q3" s="384"/>
      <c r="R3" s="384"/>
    </row>
    <row r="4" spans="2:18" ht="13.5" customHeight="1" x14ac:dyDescent="0.15">
      <c r="B4" s="384"/>
      <c r="C4" s="384"/>
      <c r="D4" s="384"/>
      <c r="E4" s="384"/>
      <c r="F4" s="384"/>
      <c r="G4" s="384"/>
      <c r="H4" s="384"/>
      <c r="I4" s="384"/>
      <c r="J4" s="384"/>
      <c r="K4" s="384"/>
      <c r="L4" s="384"/>
      <c r="M4" s="384"/>
      <c r="N4" s="384"/>
      <c r="O4" s="384"/>
      <c r="P4" s="384"/>
      <c r="Q4" s="384"/>
      <c r="R4" s="384"/>
    </row>
    <row r="5" spans="2:18" ht="13.5" customHeight="1" x14ac:dyDescent="0.15">
      <c r="B5" s="384"/>
      <c r="C5" s="384"/>
      <c r="D5" s="384"/>
      <c r="E5" s="384"/>
      <c r="F5" s="384"/>
      <c r="G5" s="384"/>
      <c r="H5" s="384"/>
      <c r="I5" s="384"/>
      <c r="J5" s="384"/>
      <c r="K5" s="384"/>
      <c r="L5" s="384"/>
      <c r="M5" s="384"/>
      <c r="N5" s="384"/>
      <c r="O5" s="384"/>
      <c r="P5" s="384"/>
      <c r="Q5" s="384"/>
      <c r="R5" s="384"/>
    </row>
    <row r="6" spans="2:18" ht="13.5" customHeight="1" x14ac:dyDescent="0.15">
      <c r="B6" s="384"/>
      <c r="C6" s="384"/>
      <c r="D6" s="384"/>
      <c r="E6" s="384"/>
      <c r="F6" s="384"/>
      <c r="G6" s="384"/>
      <c r="H6" s="384"/>
      <c r="I6" s="384"/>
      <c r="J6" s="384"/>
      <c r="K6" s="384"/>
      <c r="L6" s="384"/>
      <c r="M6" s="384"/>
      <c r="N6" s="384"/>
      <c r="O6" s="384"/>
      <c r="P6" s="384"/>
      <c r="Q6" s="384"/>
      <c r="R6" s="384"/>
    </row>
    <row r="7" spans="2:18" ht="13.5" customHeight="1" x14ac:dyDescent="0.15">
      <c r="B7" s="384"/>
      <c r="C7" s="384"/>
      <c r="D7" s="384"/>
      <c r="E7" s="384"/>
      <c r="F7" s="384"/>
      <c r="G7" s="384"/>
      <c r="H7" s="384"/>
      <c r="I7" s="384"/>
      <c r="J7" s="384"/>
      <c r="K7" s="384"/>
      <c r="L7" s="384"/>
      <c r="M7" s="384"/>
      <c r="N7" s="384"/>
      <c r="O7" s="384"/>
      <c r="P7" s="384"/>
      <c r="Q7" s="384"/>
      <c r="R7" s="384"/>
    </row>
    <row r="8" spans="2:18" ht="13.5" customHeight="1" x14ac:dyDescent="0.15">
      <c r="B8" s="384"/>
      <c r="C8" s="384"/>
      <c r="D8" s="384"/>
      <c r="E8" s="384"/>
      <c r="F8" s="384"/>
      <c r="G8" s="384"/>
      <c r="H8" s="384"/>
      <c r="I8" s="384"/>
      <c r="J8" s="384"/>
      <c r="K8" s="384"/>
      <c r="L8" s="384"/>
      <c r="M8" s="384"/>
      <c r="N8" s="384"/>
      <c r="O8" s="384"/>
      <c r="P8" s="384"/>
      <c r="Q8" s="384"/>
      <c r="R8" s="384"/>
    </row>
    <row r="9" spans="2:18" ht="13.5" customHeight="1" x14ac:dyDescent="0.15">
      <c r="B9" s="384"/>
      <c r="C9" s="384"/>
      <c r="D9" s="384"/>
      <c r="E9" s="384"/>
      <c r="F9" s="384"/>
      <c r="G9" s="384"/>
      <c r="H9" s="384"/>
      <c r="I9" s="384"/>
      <c r="J9" s="384"/>
      <c r="K9" s="384"/>
      <c r="L9" s="384"/>
      <c r="M9" s="384"/>
      <c r="N9" s="384"/>
      <c r="O9" s="384"/>
      <c r="P9" s="384"/>
      <c r="Q9" s="384"/>
      <c r="R9" s="384"/>
    </row>
    <row r="10" spans="2:18" ht="13.5" customHeight="1" x14ac:dyDescent="0.15">
      <c r="B10" s="384"/>
      <c r="C10" s="384"/>
      <c r="D10" s="384"/>
      <c r="E10" s="384"/>
      <c r="F10" s="384"/>
      <c r="G10" s="384"/>
      <c r="H10" s="384"/>
      <c r="I10" s="384"/>
      <c r="J10" s="384"/>
      <c r="K10" s="384"/>
      <c r="L10" s="384"/>
      <c r="M10" s="384"/>
      <c r="N10" s="384"/>
      <c r="O10" s="384"/>
      <c r="P10" s="384"/>
      <c r="Q10" s="384"/>
      <c r="R10" s="384"/>
    </row>
    <row r="11" spans="2:18" ht="13.5" customHeight="1" x14ac:dyDescent="0.15">
      <c r="B11" s="384"/>
      <c r="C11" s="384"/>
      <c r="D11" s="384"/>
      <c r="E11" s="384"/>
      <c r="F11" s="384"/>
      <c r="G11" s="384"/>
      <c r="H11" s="384"/>
      <c r="I11" s="384"/>
      <c r="J11" s="384"/>
      <c r="K11" s="384"/>
      <c r="L11" s="384"/>
      <c r="M11" s="384"/>
      <c r="N11" s="384"/>
      <c r="O11" s="384"/>
      <c r="P11" s="384"/>
      <c r="Q11" s="384"/>
      <c r="R11" s="384"/>
    </row>
    <row r="12" spans="2:18" ht="13.5" customHeight="1" x14ac:dyDescent="0.15">
      <c r="B12" s="384"/>
      <c r="C12" s="384"/>
      <c r="D12" s="384"/>
      <c r="E12" s="384"/>
      <c r="F12" s="384"/>
      <c r="G12" s="384"/>
      <c r="H12" s="384"/>
      <c r="I12" s="384"/>
      <c r="J12" s="384"/>
      <c r="K12" s="384"/>
      <c r="L12" s="384"/>
      <c r="M12" s="384"/>
      <c r="N12" s="384"/>
      <c r="O12" s="384"/>
      <c r="P12" s="384"/>
      <c r="Q12" s="384"/>
      <c r="R12" s="384"/>
    </row>
    <row r="13" spans="2:18" ht="18.75" x14ac:dyDescent="0.2">
      <c r="B13" s="384"/>
      <c r="C13" s="384"/>
      <c r="D13" s="384"/>
      <c r="E13" s="385"/>
      <c r="F13" s="384"/>
      <c r="G13" s="384"/>
      <c r="H13" s="384"/>
      <c r="I13" s="384"/>
      <c r="J13" s="384"/>
      <c r="K13" s="384"/>
      <c r="L13" s="384"/>
      <c r="M13" s="384"/>
      <c r="N13" s="384"/>
      <c r="O13" s="384"/>
      <c r="P13" s="384"/>
      <c r="Q13" s="384"/>
      <c r="R13" s="384"/>
    </row>
    <row r="14" spans="2:18" ht="13.5" customHeight="1" x14ac:dyDescent="0.15">
      <c r="B14" s="384"/>
      <c r="C14" s="384"/>
      <c r="D14" s="384"/>
      <c r="E14" s="384"/>
      <c r="F14" s="384"/>
      <c r="G14" s="384"/>
      <c r="H14" s="384"/>
      <c r="I14" s="384"/>
      <c r="J14" s="384"/>
      <c r="K14" s="384"/>
      <c r="L14" s="384"/>
      <c r="M14" s="384"/>
      <c r="N14" s="384"/>
      <c r="O14" s="384"/>
      <c r="P14" s="384"/>
      <c r="Q14" s="384"/>
      <c r="R14" s="384"/>
    </row>
    <row r="15" spans="2:18" ht="13.5" customHeight="1" x14ac:dyDescent="0.15">
      <c r="B15" s="384"/>
      <c r="C15" s="384"/>
      <c r="D15" s="384"/>
      <c r="E15" s="384"/>
      <c r="F15" s="384"/>
      <c r="G15" s="384"/>
      <c r="H15" s="384"/>
      <c r="I15" s="384"/>
      <c r="J15" s="384"/>
      <c r="K15" s="384"/>
      <c r="L15" s="384"/>
      <c r="M15" s="384"/>
      <c r="N15" s="384"/>
      <c r="O15" s="384"/>
      <c r="P15" s="384"/>
      <c r="Q15" s="384"/>
      <c r="R15" s="384"/>
    </row>
    <row r="16" spans="2:18" ht="13.5" customHeight="1" x14ac:dyDescent="0.15">
      <c r="B16" s="384"/>
      <c r="C16" s="384"/>
      <c r="D16" s="384"/>
      <c r="E16" s="384"/>
      <c r="F16" s="384"/>
      <c r="G16" s="384"/>
      <c r="H16" s="384"/>
      <c r="I16" s="384"/>
      <c r="J16" s="384"/>
      <c r="K16" s="384"/>
      <c r="L16" s="384"/>
      <c r="M16" s="384"/>
      <c r="N16" s="384"/>
      <c r="O16" s="384"/>
      <c r="P16" s="384"/>
      <c r="Q16" s="384"/>
      <c r="R16" s="384"/>
    </row>
    <row r="17" spans="2:18" ht="13.5" customHeight="1" x14ac:dyDescent="0.15">
      <c r="B17" s="384"/>
      <c r="C17" s="384"/>
      <c r="D17" s="384"/>
      <c r="E17" s="384"/>
      <c r="F17" s="384"/>
      <c r="G17" s="384"/>
      <c r="H17" s="384"/>
      <c r="I17" s="384"/>
      <c r="J17" s="384"/>
      <c r="K17" s="384"/>
      <c r="L17" s="384"/>
      <c r="M17" s="384"/>
      <c r="N17" s="384"/>
      <c r="O17" s="384"/>
      <c r="P17" s="384"/>
      <c r="Q17" s="384"/>
      <c r="R17" s="384"/>
    </row>
    <row r="18" spans="2:18" ht="13.5" customHeight="1" x14ac:dyDescent="0.15">
      <c r="B18" s="384"/>
      <c r="C18" s="384"/>
      <c r="D18" s="384"/>
      <c r="E18" s="384"/>
      <c r="F18" s="384"/>
      <c r="G18" s="384"/>
      <c r="H18" s="384"/>
      <c r="I18" s="384"/>
      <c r="J18" s="384"/>
      <c r="K18" s="384"/>
      <c r="L18" s="384"/>
      <c r="M18" s="384"/>
      <c r="N18" s="384"/>
      <c r="O18" s="384"/>
      <c r="P18" s="384"/>
      <c r="Q18" s="384"/>
      <c r="R18" s="384"/>
    </row>
    <row r="19" spans="2:18" ht="13.5" customHeight="1" x14ac:dyDescent="0.15">
      <c r="B19" s="384"/>
      <c r="C19" s="384"/>
      <c r="D19" s="384"/>
      <c r="E19" s="384"/>
      <c r="F19" s="384"/>
      <c r="G19" s="384"/>
      <c r="H19" s="384"/>
      <c r="I19" s="384"/>
      <c r="J19" s="384"/>
      <c r="K19" s="384"/>
      <c r="L19" s="384"/>
      <c r="M19" s="384"/>
      <c r="N19" s="384"/>
      <c r="O19" s="384"/>
      <c r="P19" s="384"/>
      <c r="Q19" s="384"/>
      <c r="R19" s="384"/>
    </row>
    <row r="20" spans="2:18" ht="13.5" customHeight="1" x14ac:dyDescent="0.15">
      <c r="B20" s="384"/>
      <c r="C20" s="384"/>
      <c r="D20" s="384"/>
      <c r="E20" s="384"/>
      <c r="F20" s="384"/>
      <c r="G20" s="384"/>
      <c r="H20" s="384"/>
      <c r="I20" s="384"/>
      <c r="J20" s="384"/>
      <c r="K20" s="384"/>
      <c r="L20" s="384"/>
      <c r="M20" s="384"/>
      <c r="N20" s="384"/>
      <c r="O20" s="384"/>
      <c r="P20" s="384"/>
      <c r="Q20" s="384"/>
      <c r="R20" s="384"/>
    </row>
    <row r="21" spans="2:18" ht="13.5" customHeight="1" x14ac:dyDescent="0.15">
      <c r="B21" s="384"/>
      <c r="C21" s="384"/>
      <c r="D21" s="384"/>
      <c r="E21" s="384"/>
      <c r="F21" s="384"/>
      <c r="G21" s="384"/>
      <c r="H21" s="384"/>
      <c r="I21" s="384"/>
      <c r="J21" s="384"/>
      <c r="K21" s="384"/>
      <c r="L21" s="384"/>
      <c r="M21" s="384"/>
      <c r="N21" s="384"/>
      <c r="O21" s="384"/>
      <c r="P21" s="384"/>
      <c r="Q21" s="384"/>
      <c r="R21" s="384"/>
    </row>
    <row r="22" spans="2:18" ht="13.5" customHeight="1" x14ac:dyDescent="0.15">
      <c r="B22" s="384"/>
      <c r="C22" s="384"/>
      <c r="D22" s="384"/>
      <c r="E22" s="384"/>
      <c r="F22" s="384"/>
      <c r="G22" s="384"/>
      <c r="H22" s="384"/>
      <c r="I22" s="384"/>
      <c r="J22" s="384"/>
      <c r="K22" s="384"/>
      <c r="L22" s="384"/>
      <c r="M22" s="384"/>
      <c r="N22" s="384"/>
      <c r="O22" s="384"/>
      <c r="P22" s="384"/>
      <c r="Q22" s="384"/>
      <c r="R22" s="384"/>
    </row>
    <row r="23" spans="2:18" ht="13.5" customHeight="1" x14ac:dyDescent="0.15">
      <c r="B23" s="384"/>
      <c r="C23" s="384"/>
      <c r="D23" s="384"/>
      <c r="E23" s="384"/>
      <c r="F23" s="384"/>
      <c r="G23" s="384"/>
      <c r="H23" s="384"/>
      <c r="I23" s="384"/>
      <c r="J23" s="384"/>
      <c r="K23" s="384"/>
      <c r="L23" s="384"/>
      <c r="M23" s="384"/>
      <c r="N23" s="384"/>
      <c r="O23" s="384"/>
      <c r="P23" s="384"/>
      <c r="Q23" s="384"/>
      <c r="R23" s="384"/>
    </row>
    <row r="24" spans="2:18" ht="13.5" customHeight="1" x14ac:dyDescent="0.15">
      <c r="B24" s="384"/>
      <c r="C24" s="384"/>
      <c r="D24" s="384"/>
      <c r="E24" s="384"/>
      <c r="F24" s="384"/>
      <c r="G24" s="384"/>
      <c r="H24" s="384"/>
      <c r="I24" s="384"/>
      <c r="J24" s="384"/>
      <c r="K24" s="384"/>
      <c r="L24" s="384"/>
      <c r="M24" s="384"/>
      <c r="N24" s="384"/>
      <c r="O24" s="384"/>
      <c r="P24" s="384"/>
      <c r="Q24" s="384"/>
      <c r="R24" s="384"/>
    </row>
    <row r="25" spans="2:18" ht="13.5" customHeight="1" x14ac:dyDescent="0.15">
      <c r="B25" s="384"/>
      <c r="C25" s="384"/>
      <c r="D25" s="384"/>
      <c r="E25" s="384"/>
      <c r="F25" s="384"/>
      <c r="G25" s="384"/>
      <c r="H25" s="384"/>
      <c r="I25" s="384"/>
      <c r="J25" s="384"/>
      <c r="K25" s="384"/>
      <c r="L25" s="384"/>
      <c r="M25" s="384"/>
      <c r="N25" s="384"/>
      <c r="O25" s="384"/>
      <c r="P25" s="384"/>
      <c r="Q25" s="384"/>
      <c r="R25" s="384"/>
    </row>
    <row r="26" spans="2:18" ht="13.5" customHeight="1" x14ac:dyDescent="0.15">
      <c r="B26" s="384"/>
      <c r="C26" s="384"/>
      <c r="D26" s="384"/>
      <c r="E26" s="384"/>
      <c r="F26" s="384"/>
      <c r="G26" s="384"/>
      <c r="H26" s="384"/>
      <c r="I26" s="384"/>
      <c r="J26" s="384"/>
      <c r="K26" s="384"/>
      <c r="L26" s="384"/>
      <c r="M26" s="384"/>
      <c r="N26" s="384"/>
      <c r="O26" s="384"/>
      <c r="P26" s="384"/>
      <c r="Q26" s="384"/>
      <c r="R26" s="384"/>
    </row>
    <row r="27" spans="2:18" ht="13.5" customHeight="1" x14ac:dyDescent="0.15">
      <c r="B27" s="384"/>
      <c r="C27" s="384"/>
      <c r="D27" s="384"/>
      <c r="E27" s="384"/>
      <c r="F27" s="384"/>
      <c r="G27" s="384"/>
      <c r="H27" s="384"/>
      <c r="I27" s="384"/>
      <c r="J27" s="384"/>
      <c r="K27" s="384"/>
      <c r="L27" s="384"/>
      <c r="M27" s="384"/>
      <c r="N27" s="384"/>
      <c r="O27" s="384"/>
      <c r="P27" s="384"/>
      <c r="Q27" s="384"/>
      <c r="R27" s="384"/>
    </row>
    <row r="28" spans="2:18" ht="13.5" customHeight="1" x14ac:dyDescent="0.15">
      <c r="B28" s="384"/>
      <c r="C28" s="384"/>
      <c r="D28" s="384"/>
      <c r="E28" s="384"/>
      <c r="F28" s="384"/>
      <c r="G28" s="384"/>
      <c r="H28" s="384"/>
      <c r="I28" s="384"/>
      <c r="J28" s="384"/>
      <c r="K28" s="384"/>
      <c r="L28" s="384"/>
      <c r="M28" s="384"/>
      <c r="N28" s="384"/>
      <c r="O28" s="384"/>
      <c r="P28" s="384"/>
      <c r="Q28" s="384"/>
      <c r="R28" s="384"/>
    </row>
    <row r="29" spans="2:18" ht="13.5" customHeight="1" x14ac:dyDescent="0.15">
      <c r="B29" s="384"/>
      <c r="C29" s="384"/>
      <c r="D29" s="384"/>
      <c r="E29" s="384"/>
      <c r="F29" s="384"/>
      <c r="G29" s="384"/>
      <c r="H29" s="384"/>
      <c r="I29" s="384"/>
      <c r="J29" s="384"/>
      <c r="K29" s="384"/>
      <c r="L29" s="384"/>
      <c r="M29" s="384"/>
      <c r="N29" s="384"/>
      <c r="O29" s="384"/>
      <c r="P29" s="384"/>
      <c r="Q29" s="384"/>
      <c r="R29" s="384"/>
    </row>
    <row r="30" spans="2:18" ht="13.5" customHeight="1" x14ac:dyDescent="0.15">
      <c r="B30" s="384"/>
      <c r="C30" s="384"/>
      <c r="D30" s="384"/>
      <c r="E30" s="384"/>
      <c r="F30" s="384"/>
      <c r="G30" s="384"/>
      <c r="H30" s="384"/>
      <c r="I30" s="384"/>
      <c r="J30" s="384"/>
      <c r="K30" s="384"/>
      <c r="L30" s="384"/>
      <c r="M30" s="384"/>
      <c r="N30" s="384"/>
      <c r="O30" s="384"/>
      <c r="P30" s="384"/>
      <c r="Q30" s="384"/>
      <c r="R30" s="384"/>
    </row>
    <row r="31" spans="2:18" ht="13.5" customHeight="1" x14ac:dyDescent="0.15">
      <c r="B31" s="384"/>
      <c r="C31" s="384"/>
      <c r="D31" s="384"/>
      <c r="E31" s="384"/>
      <c r="F31" s="384"/>
      <c r="G31" s="384"/>
      <c r="H31" s="384"/>
      <c r="I31" s="384"/>
      <c r="J31" s="384"/>
      <c r="K31" s="384"/>
      <c r="L31" s="384"/>
      <c r="M31" s="384"/>
      <c r="N31" s="384"/>
      <c r="O31" s="384"/>
      <c r="P31" s="384"/>
      <c r="Q31" s="384"/>
      <c r="R31" s="384"/>
    </row>
    <row r="32" spans="2:18" ht="13.5" customHeight="1" x14ac:dyDescent="0.15">
      <c r="B32" s="384"/>
      <c r="C32" s="384"/>
      <c r="D32" s="384"/>
      <c r="E32" s="384"/>
      <c r="F32" s="384"/>
      <c r="G32" s="384"/>
      <c r="H32" s="384"/>
      <c r="I32" s="384"/>
      <c r="J32" s="384"/>
      <c r="K32" s="384"/>
      <c r="L32" s="384"/>
      <c r="M32" s="384"/>
      <c r="N32" s="384"/>
      <c r="O32" s="384"/>
      <c r="P32" s="384"/>
      <c r="Q32" s="384"/>
      <c r="R32" s="384"/>
    </row>
    <row r="33" spans="2:18" ht="13.5" customHeight="1" x14ac:dyDescent="0.15">
      <c r="B33" s="384"/>
      <c r="C33" s="384"/>
      <c r="D33" s="384"/>
      <c r="E33" s="384"/>
      <c r="F33" s="384"/>
      <c r="G33" s="384"/>
      <c r="H33" s="384"/>
      <c r="I33" s="384"/>
      <c r="J33" s="384"/>
      <c r="K33" s="384"/>
      <c r="L33" s="384"/>
      <c r="M33" s="384"/>
      <c r="N33" s="384"/>
      <c r="O33" s="384"/>
      <c r="P33" s="384"/>
      <c r="Q33" s="384"/>
      <c r="R33" s="384"/>
    </row>
    <row r="34" spans="2:18" ht="13.5" customHeight="1" x14ac:dyDescent="0.15">
      <c r="B34" s="384"/>
      <c r="C34" s="384"/>
      <c r="D34" s="384"/>
      <c r="E34" s="384"/>
      <c r="F34" s="384"/>
      <c r="G34" s="384"/>
      <c r="H34" s="384"/>
      <c r="I34" s="384"/>
      <c r="J34" s="384"/>
      <c r="K34" s="384"/>
      <c r="L34" s="384"/>
      <c r="M34" s="384"/>
      <c r="N34" s="384"/>
      <c r="O34" s="384"/>
      <c r="P34" s="384"/>
      <c r="Q34" s="384"/>
      <c r="R34" s="384"/>
    </row>
    <row r="35" spans="2:18" ht="13.5" customHeight="1" x14ac:dyDescent="0.15">
      <c r="B35" s="384"/>
      <c r="C35" s="384"/>
      <c r="D35" s="384"/>
      <c r="E35" s="384"/>
      <c r="F35" s="384"/>
      <c r="G35" s="384"/>
      <c r="H35" s="384"/>
      <c r="I35" s="384"/>
      <c r="J35" s="384"/>
      <c r="K35" s="384"/>
      <c r="L35" s="384"/>
      <c r="M35" s="384"/>
      <c r="N35" s="384"/>
      <c r="O35" s="384"/>
      <c r="P35" s="384"/>
      <c r="Q35" s="384"/>
      <c r="R35" s="384"/>
    </row>
    <row r="36" spans="2:18" ht="13.5" customHeight="1" x14ac:dyDescent="0.15">
      <c r="B36" s="384"/>
      <c r="C36" s="384"/>
      <c r="D36" s="384"/>
      <c r="E36" s="384"/>
      <c r="F36" s="384"/>
      <c r="G36" s="384"/>
      <c r="H36" s="384"/>
      <c r="I36" s="384"/>
      <c r="J36" s="384"/>
      <c r="K36" s="384"/>
      <c r="L36" s="384"/>
      <c r="M36" s="384"/>
      <c r="N36" s="384"/>
      <c r="O36" s="384"/>
      <c r="P36" s="384"/>
      <c r="Q36" s="384"/>
      <c r="R36" s="384"/>
    </row>
    <row r="37" spans="2:18" ht="13.5" customHeight="1" x14ac:dyDescent="0.15">
      <c r="G37" s="384"/>
      <c r="H37" s="384"/>
      <c r="I37" s="384"/>
      <c r="J37" s="384"/>
      <c r="K37" s="384"/>
      <c r="L37" s="384"/>
      <c r="M37" s="384"/>
      <c r="N37" s="384"/>
      <c r="O37" s="384"/>
      <c r="P37" s="384"/>
      <c r="Q37" s="384"/>
      <c r="R37" s="384"/>
    </row>
    <row r="38" spans="2:18" ht="13.5" hidden="1" customHeight="1" x14ac:dyDescent="0.15">
      <c r="J38" s="384"/>
      <c r="K38" s="384"/>
      <c r="L38" s="384"/>
      <c r="M38" s="384"/>
      <c r="N38" s="384"/>
      <c r="O38" s="384"/>
      <c r="P38" s="384"/>
      <c r="Q38" s="384"/>
      <c r="R38" s="384"/>
    </row>
  </sheetData>
  <sheetProtection password="B6EC" sheet="1" objects="1" scenarios="1"/>
  <phoneticPr fontId="21"/>
  <printOptions horizontalCentered="1"/>
  <pageMargins left="0.59055118110236227" right="0.59055118110236227" top="0.78740157480314965" bottom="0.59055118110236227" header="0.51181102362204722" footer="0.51181102362204722"/>
  <pageSetup paperSize="9" scale="60" orientation="portrait" verticalDpi="4294967293" r:id="rId1"/>
  <headerFooter alignWithMargins="0">
    <oddHeader>&amp;L&amp;F&amp;R&amp;A</oddHeader>
    <oddFooter>&amp;C&amp;P/&amp;N</oddFooter>
  </headerFooter>
  <rowBreaks count="1" manualBreakCount="1">
    <brk id="37"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メイン</vt:lpstr>
      <vt:lpstr>用途別スコア</vt:lpstr>
      <vt:lpstr>クレジット</vt:lpstr>
      <vt:lpstr>クレジット!Print_Area</vt:lpstr>
      <vt:lpstr>メイン!Print_Area</vt:lpstr>
      <vt:lpstr>用途別スコア!Print_Area</vt:lpstr>
      <vt:lpstr>用途別スコア!Print_Titles</vt:lpstr>
    </vt:vector>
  </TitlesOfParts>
  <Company>株式会社日建設計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IBEC</dc:creator>
  <cp:lastModifiedBy>RihitoSATO</cp:lastModifiedBy>
  <cp:lastPrinted>2014-05-27T05:41:53Z</cp:lastPrinted>
  <dcterms:created xsi:type="dcterms:W3CDTF">2010-08-30T05:31:56Z</dcterms:created>
  <dcterms:modified xsi:type="dcterms:W3CDTF">2022-12-07T06:09:06Z</dcterms:modified>
</cp:coreProperties>
</file>