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IBECSV2\jsbc研究開発部\05_CASBEE\4_★CASBEE評価マニュアル\2014年度版（H26）\2014年版評価ソフト\複合用途\"/>
    </mc:Choice>
  </mc:AlternateContent>
  <xr:revisionPtr revIDLastSave="0" documentId="13_ncr:1_{815E79DE-7D00-41AF-9CAE-AC1844558D84}" xr6:coauthVersionLast="47" xr6:coauthVersionMax="47" xr10:uidLastSave="{00000000-0000-0000-0000-000000000000}"/>
  <bookViews>
    <workbookView xWindow="165" yWindow="90" windowWidth="24135" windowHeight="15135" xr2:uid="{00000000-000D-0000-FFFF-FFFF00000000}"/>
  </bookViews>
  <sheets>
    <sheet name="メイン" sheetId="2" r:id="rId1"/>
    <sheet name="重み_後" sheetId="22" r:id="rId2"/>
    <sheet name="重み_前" sheetId="47" r:id="rId3"/>
    <sheet name="クレジット" sheetId="23" r:id="rId4"/>
  </sheets>
  <definedNames>
    <definedName name="_xlnm.Print_Area" localSheetId="3">クレジット!$A$1:$S$37</definedName>
    <definedName name="_xlnm.Print_Area" localSheetId="0">メイン!$A$1:$K$71</definedName>
    <definedName name="_xlnm.Print_Area" localSheetId="1">重み_後!$A$1:$BH$181</definedName>
    <definedName name="_xlnm.Print_Area" localSheetId="2">重み_前!$A$1:$BD$181</definedName>
    <definedName name="_xlnm.Print_Titles" localSheetId="1">重み_後!$5:$6</definedName>
    <definedName name="_xlnm.Print_Titles" localSheetId="2">重み_前!$5:$6</definedName>
    <definedName name="Z_047384A4_E844_4BB4_B522_1CE13C4699E4_.wvu.Cols" localSheetId="2" hidden="1">重み_前!$AO:$AO,重み_前!$BW:$BW,重み_前!$CN:$CN,重み_前!$DD:$JT</definedName>
    <definedName name="Z_047384A4_E844_4BB4_B522_1CE13C4699E4_.wvu.PrintArea" localSheetId="2" hidden="1">重み_前!$A$1:$DB$180</definedName>
    <definedName name="Z_047384A4_E844_4BB4_B522_1CE13C4699E4_.wvu.PrintTitles" localSheetId="2" hidden="1">重み_前!$5:$6</definedName>
    <definedName name="Z_047384A4_E844_4BB4_B522_1CE13C4699E4_.wvu.Rows" localSheetId="2" hidden="1">重み_前!$219:$65540,重み_前!$32:$33,重み_前!$96:$96,重み_前!$115:$115,重み_前!$132:$132,重み_前!$182:$218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7" l="1"/>
  <c r="I45" i="47"/>
  <c r="AU8" i="47"/>
  <c r="AV8" i="47"/>
  <c r="BA8" i="22"/>
  <c r="AZ8" i="22"/>
  <c r="AY8" i="22"/>
  <c r="AR127" i="22" l="1"/>
  <c r="AR128" i="22"/>
  <c r="AR129" i="22"/>
  <c r="AR130" i="22"/>
  <c r="AR131" i="22"/>
  <c r="AR132" i="22"/>
  <c r="BE9" i="22" l="1"/>
  <c r="BG9" i="22"/>
  <c r="BF9" i="22"/>
  <c r="J118" i="22"/>
  <c r="J124" i="22"/>
  <c r="J39" i="22"/>
  <c r="L39" i="22" s="1"/>
  <c r="K39" i="22"/>
  <c r="K33" i="22"/>
  <c r="K32" i="22"/>
  <c r="K21" i="22"/>
  <c r="J14" i="22"/>
  <c r="J10" i="22" s="1"/>
  <c r="L10" i="22" s="1"/>
  <c r="BC10" i="22" s="1"/>
  <c r="BA172" i="22"/>
  <c r="AU122" i="22"/>
  <c r="BD104" i="22"/>
  <c r="AV99" i="22"/>
  <c r="AZ93" i="22"/>
  <c r="BB89" i="22"/>
  <c r="BD81" i="22"/>
  <c r="AZ78" i="22"/>
  <c r="AZ72" i="22"/>
  <c r="BD69" i="22"/>
  <c r="AY65" i="22"/>
  <c r="AX60" i="22"/>
  <c r="AV56" i="22"/>
  <c r="BD49" i="22"/>
  <c r="AU46" i="22"/>
  <c r="BC43" i="22"/>
  <c r="AZ37" i="22"/>
  <c r="AU24" i="22"/>
  <c r="AY18" i="22"/>
  <c r="BD9" i="22"/>
  <c r="BC9" i="22"/>
  <c r="BB9" i="22"/>
  <c r="BA9" i="22"/>
  <c r="AZ9" i="22"/>
  <c r="AY9" i="22"/>
  <c r="AX9" i="22"/>
  <c r="AW9" i="22"/>
  <c r="AV9" i="22"/>
  <c r="AU9" i="22"/>
  <c r="M180" i="22"/>
  <c r="L180" i="22"/>
  <c r="M179" i="22"/>
  <c r="L179" i="22"/>
  <c r="AU179" i="22" s="1"/>
  <c r="M178" i="22"/>
  <c r="M177" i="22"/>
  <c r="L177" i="22"/>
  <c r="M176" i="22"/>
  <c r="L176" i="22"/>
  <c r="M175" i="22"/>
  <c r="L175" i="22"/>
  <c r="M174" i="22"/>
  <c r="M173" i="22"/>
  <c r="L173" i="22"/>
  <c r="AV173" i="22" s="1"/>
  <c r="M172" i="22"/>
  <c r="L172" i="22"/>
  <c r="M171" i="22"/>
  <c r="L171" i="22"/>
  <c r="M170" i="22"/>
  <c r="M169" i="22"/>
  <c r="M168" i="22"/>
  <c r="L168" i="22"/>
  <c r="M167" i="22"/>
  <c r="L167" i="22"/>
  <c r="M166" i="22"/>
  <c r="L166" i="22"/>
  <c r="M165" i="22"/>
  <c r="L165" i="22"/>
  <c r="M164" i="22"/>
  <c r="M163" i="22"/>
  <c r="L163" i="22"/>
  <c r="M162" i="22"/>
  <c r="L162" i="22"/>
  <c r="M161" i="22"/>
  <c r="M160" i="22"/>
  <c r="L160" i="22"/>
  <c r="M159" i="22"/>
  <c r="L159" i="22"/>
  <c r="M158" i="22"/>
  <c r="L158" i="22"/>
  <c r="M157" i="22"/>
  <c r="L157" i="22"/>
  <c r="M156" i="22"/>
  <c r="L156" i="22"/>
  <c r="M155" i="22"/>
  <c r="M154" i="22"/>
  <c r="L154" i="22"/>
  <c r="M153" i="22"/>
  <c r="M152" i="22"/>
  <c r="L152" i="22"/>
  <c r="M151" i="22"/>
  <c r="L151" i="22"/>
  <c r="M150" i="22"/>
  <c r="L150" i="22"/>
  <c r="M149" i="22"/>
  <c r="L149" i="22"/>
  <c r="M148" i="22"/>
  <c r="L148" i="22"/>
  <c r="M147" i="22"/>
  <c r="L147" i="22"/>
  <c r="M146" i="22"/>
  <c r="M145" i="22"/>
  <c r="L145" i="22"/>
  <c r="M144" i="22"/>
  <c r="L144" i="22"/>
  <c r="AZ144" i="22" s="1"/>
  <c r="M143" i="22"/>
  <c r="M142" i="22"/>
  <c r="L142" i="22"/>
  <c r="M141" i="22"/>
  <c r="M140" i="22"/>
  <c r="L140" i="22"/>
  <c r="M139" i="22"/>
  <c r="L139" i="22"/>
  <c r="M138" i="22"/>
  <c r="L138" i="22"/>
  <c r="M137" i="22"/>
  <c r="M136" i="22"/>
  <c r="L136" i="22"/>
  <c r="M135" i="22"/>
  <c r="L135" i="22"/>
  <c r="M134" i="22"/>
  <c r="M133" i="22"/>
  <c r="M132" i="22"/>
  <c r="M131" i="22"/>
  <c r="L131" i="22"/>
  <c r="M130" i="22"/>
  <c r="L130" i="22"/>
  <c r="AX130" i="22" s="1"/>
  <c r="M129" i="22"/>
  <c r="L129" i="22"/>
  <c r="M128" i="22"/>
  <c r="L128" i="22"/>
  <c r="M127" i="22"/>
  <c r="L127" i="22"/>
  <c r="M126" i="22"/>
  <c r="M125" i="22"/>
  <c r="M124" i="22"/>
  <c r="L124" i="22"/>
  <c r="BD124" i="22" s="1"/>
  <c r="M123" i="22"/>
  <c r="L123" i="22"/>
  <c r="AV123" i="22" s="1"/>
  <c r="M122" i="22"/>
  <c r="L122" i="22"/>
  <c r="M121" i="22"/>
  <c r="M120" i="22"/>
  <c r="M119" i="22"/>
  <c r="L119" i="22"/>
  <c r="BD119" i="22" s="1"/>
  <c r="M118" i="22"/>
  <c r="L118" i="22"/>
  <c r="BA118" i="22" s="1"/>
  <c r="M117" i="22"/>
  <c r="L117" i="22"/>
  <c r="M116" i="22"/>
  <c r="L116" i="22"/>
  <c r="M115" i="22"/>
  <c r="L115" i="22"/>
  <c r="M114" i="22"/>
  <c r="L114" i="22"/>
  <c r="M113" i="22"/>
  <c r="L113" i="22"/>
  <c r="M111" i="22"/>
  <c r="L111" i="22"/>
  <c r="M110" i="22"/>
  <c r="L110" i="22"/>
  <c r="M109" i="22"/>
  <c r="L109" i="22"/>
  <c r="M108" i="22"/>
  <c r="L108" i="22"/>
  <c r="M107" i="22"/>
  <c r="L107" i="22"/>
  <c r="M106" i="22"/>
  <c r="L106" i="22"/>
  <c r="M105" i="22"/>
  <c r="L105" i="22"/>
  <c r="AZ105" i="22" s="1"/>
  <c r="M104" i="22"/>
  <c r="L104" i="22"/>
  <c r="M103" i="22"/>
  <c r="L103" i="22"/>
  <c r="M101" i="22"/>
  <c r="L101" i="22"/>
  <c r="AZ101" i="22" s="1"/>
  <c r="M100" i="22"/>
  <c r="L100" i="22"/>
  <c r="BB100" i="22" s="1"/>
  <c r="M99" i="22"/>
  <c r="L99" i="22"/>
  <c r="AX99" i="22" s="1"/>
  <c r="L98" i="22"/>
  <c r="M96" i="22"/>
  <c r="L96" i="22"/>
  <c r="M95" i="22"/>
  <c r="L95" i="22"/>
  <c r="M94" i="22"/>
  <c r="L94" i="22"/>
  <c r="AZ94" i="22" s="1"/>
  <c r="M93" i="22"/>
  <c r="L93" i="22"/>
  <c r="M92" i="22"/>
  <c r="L92" i="22"/>
  <c r="M91" i="22"/>
  <c r="L91" i="22"/>
  <c r="M89" i="22"/>
  <c r="L89" i="22"/>
  <c r="M88" i="22"/>
  <c r="L88" i="22"/>
  <c r="M87" i="22"/>
  <c r="L87" i="22"/>
  <c r="AZ87" i="22" s="1"/>
  <c r="M85" i="22"/>
  <c r="L85" i="22"/>
  <c r="BC85" i="22" s="1"/>
  <c r="M84" i="22"/>
  <c r="L84" i="22"/>
  <c r="M83" i="22"/>
  <c r="L83" i="22"/>
  <c r="BB83" i="22" s="1"/>
  <c r="M82" i="22"/>
  <c r="L82" i="22"/>
  <c r="M81" i="22"/>
  <c r="L81" i="22"/>
  <c r="AZ81" i="22" s="1"/>
  <c r="M80" i="22"/>
  <c r="L80" i="22"/>
  <c r="BB80" i="22" s="1"/>
  <c r="M78" i="22"/>
  <c r="L78" i="22"/>
  <c r="BC78" i="22" s="1"/>
  <c r="M77" i="22"/>
  <c r="L77" i="22"/>
  <c r="M74" i="22"/>
  <c r="L74" i="22"/>
  <c r="M73" i="22"/>
  <c r="L73" i="22"/>
  <c r="AW73" i="22" s="1"/>
  <c r="M72" i="22"/>
  <c r="L72" i="22"/>
  <c r="L71" i="22"/>
  <c r="M70" i="22"/>
  <c r="L70" i="22"/>
  <c r="BD70" i="22" s="1"/>
  <c r="M69" i="22"/>
  <c r="L69" i="22"/>
  <c r="M68" i="22"/>
  <c r="L68" i="22"/>
  <c r="L67" i="22"/>
  <c r="BC67" i="22" s="1"/>
  <c r="M66" i="22"/>
  <c r="L66" i="22"/>
  <c r="BD66" i="22" s="1"/>
  <c r="M65" i="22"/>
  <c r="L65" i="22"/>
  <c r="BD65" i="22" s="1"/>
  <c r="M64" i="22"/>
  <c r="L64" i="22"/>
  <c r="M61" i="22"/>
  <c r="L61" i="22"/>
  <c r="BB61" i="22" s="1"/>
  <c r="M60" i="22"/>
  <c r="L60" i="22"/>
  <c r="BD60" i="22" s="1"/>
  <c r="M59" i="22"/>
  <c r="L59" i="22"/>
  <c r="L58" i="22"/>
  <c r="BC58" i="22" s="1"/>
  <c r="M57" i="22"/>
  <c r="L57" i="22"/>
  <c r="AW57" i="22" s="1"/>
  <c r="M56" i="22"/>
  <c r="L56" i="22"/>
  <c r="BD56" i="22" s="1"/>
  <c r="M55" i="22"/>
  <c r="L55" i="22"/>
  <c r="M54" i="22"/>
  <c r="L54" i="22"/>
  <c r="BC54" i="22" s="1"/>
  <c r="M52" i="22"/>
  <c r="L52" i="22"/>
  <c r="BD52" i="22" s="1"/>
  <c r="M51" i="22"/>
  <c r="L51" i="22"/>
  <c r="M50" i="22"/>
  <c r="L50" i="22"/>
  <c r="BB50" i="22" s="1"/>
  <c r="M49" i="22"/>
  <c r="L49" i="22"/>
  <c r="AV49" i="22" s="1"/>
  <c r="M46" i="22"/>
  <c r="L46" i="22"/>
  <c r="BC46" i="22" s="1"/>
  <c r="M45" i="22"/>
  <c r="L45" i="22"/>
  <c r="M44" i="22"/>
  <c r="L44" i="22"/>
  <c r="M43" i="22"/>
  <c r="L43" i="22"/>
  <c r="AU43" i="22" s="1"/>
  <c r="M42" i="22"/>
  <c r="L42" i="22"/>
  <c r="BA42" i="22" s="1"/>
  <c r="M41" i="22"/>
  <c r="L41" i="22"/>
  <c r="BC41" i="22" s="1"/>
  <c r="M40" i="22"/>
  <c r="L40" i="22"/>
  <c r="BC40" i="22" s="1"/>
  <c r="M38" i="22"/>
  <c r="L38" i="22"/>
  <c r="BC38" i="22" s="1"/>
  <c r="M37" i="22"/>
  <c r="L37" i="22"/>
  <c r="M36" i="22"/>
  <c r="L36" i="22"/>
  <c r="L35" i="22"/>
  <c r="BC35" i="22" s="1"/>
  <c r="M33" i="22"/>
  <c r="M32" i="22"/>
  <c r="M31" i="22"/>
  <c r="L31" i="22"/>
  <c r="M30" i="22"/>
  <c r="L30" i="22"/>
  <c r="BD30" i="22" s="1"/>
  <c r="M29" i="22"/>
  <c r="L29" i="22"/>
  <c r="BB29" i="22" s="1"/>
  <c r="M28" i="22"/>
  <c r="L28" i="22"/>
  <c r="M27" i="22"/>
  <c r="L27" i="22"/>
  <c r="BB27" i="22" s="1"/>
  <c r="M26" i="22"/>
  <c r="L26" i="22"/>
  <c r="M25" i="22"/>
  <c r="L25" i="22"/>
  <c r="BC25" i="22" s="1"/>
  <c r="M24" i="22"/>
  <c r="L24" i="22"/>
  <c r="BA24" i="22" s="1"/>
  <c r="M23" i="22"/>
  <c r="L23" i="22"/>
  <c r="BC23" i="22" s="1"/>
  <c r="M22" i="22"/>
  <c r="L22" i="22"/>
  <c r="BC22" i="22" s="1"/>
  <c r="M19" i="22"/>
  <c r="L19" i="22"/>
  <c r="AX19" i="22" s="1"/>
  <c r="M18" i="22"/>
  <c r="L18" i="22"/>
  <c r="BD18" i="22" s="1"/>
  <c r="M17" i="22"/>
  <c r="L17" i="22"/>
  <c r="M16" i="22"/>
  <c r="L16" i="22"/>
  <c r="AU16" i="22" s="1"/>
  <c r="M15" i="22"/>
  <c r="BE15" i="22" s="1"/>
  <c r="L15" i="22"/>
  <c r="BA15" i="22" s="1"/>
  <c r="L14" i="22"/>
  <c r="BD14" i="22" s="1"/>
  <c r="M13" i="22"/>
  <c r="BE13" i="22" s="1"/>
  <c r="L13" i="22"/>
  <c r="BC13" i="22" s="1"/>
  <c r="M12" i="22"/>
  <c r="L12" i="22"/>
  <c r="BA12" i="22" s="1"/>
  <c r="M11" i="22"/>
  <c r="BG11" i="22" s="1"/>
  <c r="L11" i="22"/>
  <c r="BB11" i="22" s="1"/>
  <c r="K112" i="22"/>
  <c r="M112" i="22" s="1"/>
  <c r="K102" i="22"/>
  <c r="M102" i="22" s="1"/>
  <c r="K98" i="22"/>
  <c r="K97" i="22" s="1"/>
  <c r="M97" i="22" s="1"/>
  <c r="K90" i="22"/>
  <c r="M90" i="22" s="1"/>
  <c r="K86" i="22"/>
  <c r="M86" i="22" s="1"/>
  <c r="K79" i="22"/>
  <c r="M79" i="22" s="1"/>
  <c r="K76" i="22"/>
  <c r="M76" i="22" s="1"/>
  <c r="K71" i="22"/>
  <c r="M71" i="22" s="1"/>
  <c r="K67" i="22"/>
  <c r="M67" i="22" s="1"/>
  <c r="K63" i="22"/>
  <c r="M63" i="22" s="1"/>
  <c r="K58" i="22"/>
  <c r="M58" i="22" s="1"/>
  <c r="K53" i="22"/>
  <c r="M53" i="22" s="1"/>
  <c r="K48" i="22"/>
  <c r="M48" i="22" s="1"/>
  <c r="K35" i="22"/>
  <c r="M35" i="22" s="1"/>
  <c r="K14" i="22"/>
  <c r="K10" i="22" s="1"/>
  <c r="M10" i="22" s="1"/>
  <c r="J178" i="22"/>
  <c r="L178" i="22" s="1"/>
  <c r="J174" i="22"/>
  <c r="L174" i="22" s="1"/>
  <c r="J170" i="22"/>
  <c r="L170" i="22" s="1"/>
  <c r="J164" i="22"/>
  <c r="J161" i="22" s="1"/>
  <c r="L161" i="22" s="1"/>
  <c r="J155" i="22"/>
  <c r="J153" i="22" s="1"/>
  <c r="L153" i="22" s="1"/>
  <c r="J146" i="22"/>
  <c r="L146" i="22" s="1"/>
  <c r="J143" i="22"/>
  <c r="J141" i="22" s="1"/>
  <c r="L141" i="22" s="1"/>
  <c r="J137" i="22"/>
  <c r="L137" i="22" s="1"/>
  <c r="J134" i="22"/>
  <c r="L134" i="22" s="1"/>
  <c r="J132" i="22"/>
  <c r="L132" i="22" s="1"/>
  <c r="J126" i="22"/>
  <c r="L126" i="22" s="1"/>
  <c r="J125" i="22"/>
  <c r="L125" i="22" s="1"/>
  <c r="J121" i="22"/>
  <c r="L121" i="22" s="1"/>
  <c r="BD121" i="22" s="1"/>
  <c r="J120" i="22"/>
  <c r="L120" i="22" s="1"/>
  <c r="J112" i="22"/>
  <c r="L112" i="22" s="1"/>
  <c r="J102" i="22"/>
  <c r="L102" i="22" s="1"/>
  <c r="J98" i="22"/>
  <c r="J90" i="22"/>
  <c r="L90" i="22" s="1"/>
  <c r="J86" i="22"/>
  <c r="L86" i="22" s="1"/>
  <c r="J79" i="22"/>
  <c r="L79" i="22" s="1"/>
  <c r="J76" i="22"/>
  <c r="L76" i="22" s="1"/>
  <c r="J71" i="22"/>
  <c r="J67" i="22"/>
  <c r="J63" i="22"/>
  <c r="L63" i="22" s="1"/>
  <c r="J58" i="22"/>
  <c r="J53" i="22"/>
  <c r="L53" i="22" s="1"/>
  <c r="J48" i="22"/>
  <c r="L48" i="22" s="1"/>
  <c r="J35" i="22"/>
  <c r="J33" i="22"/>
  <c r="L33" i="22" s="1"/>
  <c r="J32" i="22"/>
  <c r="L32" i="22" s="1"/>
  <c r="J21" i="22"/>
  <c r="L21" i="22" s="1"/>
  <c r="B3" i="22"/>
  <c r="AA180" i="22"/>
  <c r="Z180" i="22"/>
  <c r="Y180" i="22"/>
  <c r="X180" i="22"/>
  <c r="W180" i="22"/>
  <c r="V180" i="22"/>
  <c r="U180" i="22"/>
  <c r="T180" i="22"/>
  <c r="S180" i="22"/>
  <c r="R180" i="22"/>
  <c r="Q180" i="22"/>
  <c r="P180" i="22"/>
  <c r="O180" i="22"/>
  <c r="AA179" i="22"/>
  <c r="Z179" i="22"/>
  <c r="Y179" i="22"/>
  <c r="X179" i="22"/>
  <c r="W179" i="22"/>
  <c r="V179" i="22"/>
  <c r="U179" i="22"/>
  <c r="T179" i="22"/>
  <c r="S179" i="22"/>
  <c r="R179" i="22"/>
  <c r="Q179" i="22"/>
  <c r="P179" i="22"/>
  <c r="O179" i="22"/>
  <c r="AA178" i="22"/>
  <c r="Z178" i="22"/>
  <c r="Y178" i="22"/>
  <c r="X178" i="22"/>
  <c r="W178" i="22"/>
  <c r="V178" i="22"/>
  <c r="U178" i="22"/>
  <c r="T178" i="22"/>
  <c r="S178" i="22"/>
  <c r="R178" i="22"/>
  <c r="Q178" i="22"/>
  <c r="P178" i="22"/>
  <c r="O178" i="22"/>
  <c r="AA177" i="22"/>
  <c r="Z177" i="22"/>
  <c r="Y177" i="22"/>
  <c r="X177" i="22"/>
  <c r="W177" i="22"/>
  <c r="V177" i="22"/>
  <c r="U177" i="22"/>
  <c r="T177" i="22"/>
  <c r="S177" i="22"/>
  <c r="R177" i="22"/>
  <c r="Q177" i="22"/>
  <c r="P177" i="22"/>
  <c r="O177" i="22"/>
  <c r="AA176" i="22"/>
  <c r="Z176" i="22"/>
  <c r="Y176" i="22"/>
  <c r="X176" i="22"/>
  <c r="W176" i="22"/>
  <c r="V176" i="22"/>
  <c r="U176" i="22"/>
  <c r="T176" i="22"/>
  <c r="S176" i="22"/>
  <c r="R176" i="22"/>
  <c r="Q176" i="22"/>
  <c r="P176" i="22"/>
  <c r="O176" i="22"/>
  <c r="AA175" i="22"/>
  <c r="Z175" i="22"/>
  <c r="Y175" i="22"/>
  <c r="X175" i="22"/>
  <c r="W175" i="22"/>
  <c r="V175" i="22"/>
  <c r="U175" i="22"/>
  <c r="T175" i="22"/>
  <c r="S175" i="22"/>
  <c r="R175" i="22"/>
  <c r="Q175" i="22"/>
  <c r="P175" i="22"/>
  <c r="O175" i="22"/>
  <c r="AA174" i="22"/>
  <c r="Z174" i="22"/>
  <c r="Y174" i="22"/>
  <c r="X174" i="22"/>
  <c r="W174" i="22"/>
  <c r="V174" i="22"/>
  <c r="U174" i="22"/>
  <c r="T174" i="22"/>
  <c r="S174" i="22"/>
  <c r="R174" i="22"/>
  <c r="Q174" i="22"/>
  <c r="P174" i="22"/>
  <c r="O174" i="22"/>
  <c r="AA173" i="22"/>
  <c r="Z173" i="22"/>
  <c r="Y173" i="22"/>
  <c r="X173" i="22"/>
  <c r="W173" i="22"/>
  <c r="V173" i="22"/>
  <c r="U173" i="22"/>
  <c r="T173" i="22"/>
  <c r="S173" i="22"/>
  <c r="R173" i="22"/>
  <c r="Q173" i="22"/>
  <c r="P173" i="22"/>
  <c r="O173" i="22"/>
  <c r="AA172" i="22"/>
  <c r="Z172" i="22"/>
  <c r="Y172" i="22"/>
  <c r="X172" i="22"/>
  <c r="W172" i="22"/>
  <c r="V172" i="22"/>
  <c r="U172" i="22"/>
  <c r="T172" i="22"/>
  <c r="S172" i="22"/>
  <c r="R172" i="22"/>
  <c r="Q172" i="22"/>
  <c r="P172" i="22"/>
  <c r="O172" i="22"/>
  <c r="AA171" i="22"/>
  <c r="Z171" i="22"/>
  <c r="Y171" i="22"/>
  <c r="X171" i="22"/>
  <c r="W171" i="22"/>
  <c r="V171" i="22"/>
  <c r="U171" i="22"/>
  <c r="T171" i="22"/>
  <c r="S171" i="22"/>
  <c r="R171" i="22"/>
  <c r="Q171" i="22"/>
  <c r="P171" i="22"/>
  <c r="O171" i="22"/>
  <c r="AA170" i="22"/>
  <c r="Z170" i="22"/>
  <c r="Y170" i="22"/>
  <c r="X170" i="22"/>
  <c r="W170" i="22"/>
  <c r="V170" i="22"/>
  <c r="U170" i="22"/>
  <c r="T170" i="22"/>
  <c r="S170" i="22"/>
  <c r="R170" i="22"/>
  <c r="Q170" i="22"/>
  <c r="P170" i="22"/>
  <c r="O170" i="22"/>
  <c r="AA169" i="22"/>
  <c r="Z169" i="22"/>
  <c r="Y169" i="22"/>
  <c r="X169" i="22"/>
  <c r="W169" i="22"/>
  <c r="V169" i="22"/>
  <c r="U169" i="22"/>
  <c r="T169" i="22"/>
  <c r="S169" i="22"/>
  <c r="R169" i="22"/>
  <c r="Q169" i="22"/>
  <c r="P169" i="22"/>
  <c r="O169" i="22"/>
  <c r="AA168" i="22"/>
  <c r="Z168" i="22"/>
  <c r="Y168" i="22"/>
  <c r="X168" i="22"/>
  <c r="W168" i="22"/>
  <c r="V168" i="22"/>
  <c r="U168" i="22"/>
  <c r="T168" i="22"/>
  <c r="S168" i="22"/>
  <c r="R168" i="22"/>
  <c r="Q168" i="22"/>
  <c r="P168" i="22"/>
  <c r="O168" i="22"/>
  <c r="AA167" i="22"/>
  <c r="Z167" i="22"/>
  <c r="Y167" i="22"/>
  <c r="X167" i="22"/>
  <c r="W167" i="22"/>
  <c r="V167" i="22"/>
  <c r="U167" i="22"/>
  <c r="T167" i="22"/>
  <c r="S167" i="22"/>
  <c r="R167" i="22"/>
  <c r="Q167" i="22"/>
  <c r="P167" i="22"/>
  <c r="O167" i="22"/>
  <c r="AA166" i="22"/>
  <c r="Z166" i="22"/>
  <c r="Y166" i="22"/>
  <c r="X166" i="22"/>
  <c r="W166" i="22"/>
  <c r="V166" i="22"/>
  <c r="U166" i="22"/>
  <c r="T166" i="22"/>
  <c r="S166" i="22"/>
  <c r="R166" i="22"/>
  <c r="Q166" i="22"/>
  <c r="P166" i="22"/>
  <c r="O166" i="22"/>
  <c r="AA165" i="22"/>
  <c r="Z165" i="22"/>
  <c r="Y165" i="22"/>
  <c r="X165" i="22"/>
  <c r="W165" i="22"/>
  <c r="V165" i="22"/>
  <c r="U165" i="22"/>
  <c r="T165" i="22"/>
  <c r="S165" i="22"/>
  <c r="R165" i="22"/>
  <c r="Q165" i="22"/>
  <c r="P165" i="22"/>
  <c r="O165" i="22"/>
  <c r="AA164" i="22"/>
  <c r="Z164" i="22"/>
  <c r="Y164" i="22"/>
  <c r="X164" i="22"/>
  <c r="W164" i="22"/>
  <c r="V164" i="22"/>
  <c r="U164" i="22"/>
  <c r="T164" i="22"/>
  <c r="S164" i="22"/>
  <c r="R164" i="22"/>
  <c r="Q164" i="22"/>
  <c r="P164" i="22"/>
  <c r="O164" i="22"/>
  <c r="AA163" i="22"/>
  <c r="Z163" i="22"/>
  <c r="Y163" i="22"/>
  <c r="X163" i="22"/>
  <c r="W163" i="22"/>
  <c r="V163" i="22"/>
  <c r="U163" i="22"/>
  <c r="T163" i="22"/>
  <c r="S163" i="22"/>
  <c r="R163" i="22"/>
  <c r="Q163" i="22"/>
  <c r="P163" i="22"/>
  <c r="O163" i="22"/>
  <c r="AA162" i="22"/>
  <c r="Z162" i="22"/>
  <c r="Y162" i="22"/>
  <c r="X162" i="22"/>
  <c r="W162" i="22"/>
  <c r="V162" i="22"/>
  <c r="U162" i="22"/>
  <c r="T162" i="22"/>
  <c r="S162" i="22"/>
  <c r="R162" i="22"/>
  <c r="Q162" i="22"/>
  <c r="P162" i="22"/>
  <c r="O162" i="22"/>
  <c r="AA161" i="22"/>
  <c r="Z161" i="22"/>
  <c r="Y161" i="22"/>
  <c r="X161" i="22"/>
  <c r="W161" i="22"/>
  <c r="V161" i="22"/>
  <c r="U161" i="22"/>
  <c r="T161" i="22"/>
  <c r="S161" i="22"/>
  <c r="R161" i="22"/>
  <c r="Q161" i="22"/>
  <c r="P161" i="22"/>
  <c r="O161" i="22"/>
  <c r="AA160" i="22"/>
  <c r="Z160" i="22"/>
  <c r="Y160" i="22"/>
  <c r="X160" i="22"/>
  <c r="W160" i="22"/>
  <c r="V160" i="22"/>
  <c r="U160" i="22"/>
  <c r="T160" i="22"/>
  <c r="S160" i="22"/>
  <c r="R160" i="22"/>
  <c r="Q160" i="22"/>
  <c r="P160" i="22"/>
  <c r="O160" i="22"/>
  <c r="AA158" i="22"/>
  <c r="Z158" i="22"/>
  <c r="Y158" i="22"/>
  <c r="X158" i="22"/>
  <c r="W158" i="22"/>
  <c r="V158" i="22"/>
  <c r="U158" i="22"/>
  <c r="T158" i="22"/>
  <c r="S158" i="22"/>
  <c r="R158" i="22"/>
  <c r="Q158" i="22"/>
  <c r="P158" i="22"/>
  <c r="O158" i="22"/>
  <c r="AA157" i="22"/>
  <c r="Z157" i="22"/>
  <c r="Y157" i="22"/>
  <c r="X157" i="22"/>
  <c r="W157" i="22"/>
  <c r="V157" i="22"/>
  <c r="U157" i="22"/>
  <c r="T157" i="22"/>
  <c r="S157" i="22"/>
  <c r="R157" i="22"/>
  <c r="Q157" i="22"/>
  <c r="P157" i="22"/>
  <c r="O157" i="22"/>
  <c r="AA156" i="22"/>
  <c r="Z156" i="22"/>
  <c r="Y156" i="22"/>
  <c r="X156" i="22"/>
  <c r="W156" i="22"/>
  <c r="V156" i="22"/>
  <c r="U156" i="22"/>
  <c r="T156" i="22"/>
  <c r="S156" i="22"/>
  <c r="R156" i="22"/>
  <c r="Q156" i="22"/>
  <c r="P156" i="22"/>
  <c r="O156" i="22"/>
  <c r="AA155" i="22"/>
  <c r="Z155" i="22"/>
  <c r="Y155" i="22"/>
  <c r="X155" i="22"/>
  <c r="W155" i="22"/>
  <c r="V155" i="22"/>
  <c r="U155" i="22"/>
  <c r="T155" i="22"/>
  <c r="S155" i="22"/>
  <c r="R155" i="22"/>
  <c r="Q155" i="22"/>
  <c r="P155" i="22"/>
  <c r="O155" i="22"/>
  <c r="AA154" i="22"/>
  <c r="Z154" i="22"/>
  <c r="Y154" i="22"/>
  <c r="X154" i="22"/>
  <c r="W154" i="22"/>
  <c r="V154" i="22"/>
  <c r="U154" i="22"/>
  <c r="T154" i="22"/>
  <c r="S154" i="22"/>
  <c r="R154" i="22"/>
  <c r="Q154" i="22"/>
  <c r="P154" i="22"/>
  <c r="O154" i="22"/>
  <c r="AA153" i="22"/>
  <c r="Z153" i="22"/>
  <c r="Y153" i="22"/>
  <c r="X153" i="22"/>
  <c r="W153" i="22"/>
  <c r="V153" i="22"/>
  <c r="U153" i="22"/>
  <c r="T153" i="22"/>
  <c r="S153" i="22"/>
  <c r="R153" i="22"/>
  <c r="Q153" i="22"/>
  <c r="P153" i="22"/>
  <c r="O153" i="22"/>
  <c r="AA152" i="22"/>
  <c r="Z152" i="22"/>
  <c r="Y152" i="22"/>
  <c r="X152" i="22"/>
  <c r="W152" i="22"/>
  <c r="V152" i="22"/>
  <c r="U152" i="22"/>
  <c r="T152" i="22"/>
  <c r="S152" i="22"/>
  <c r="R152" i="22"/>
  <c r="Q152" i="22"/>
  <c r="P152" i="22"/>
  <c r="O152" i="22"/>
  <c r="AA151" i="22"/>
  <c r="Z151" i="22"/>
  <c r="Y151" i="22"/>
  <c r="X151" i="22"/>
  <c r="W151" i="22"/>
  <c r="V151" i="22"/>
  <c r="U151" i="22"/>
  <c r="T151" i="22"/>
  <c r="S151" i="22"/>
  <c r="R151" i="22"/>
  <c r="Q151" i="22"/>
  <c r="P151" i="22"/>
  <c r="O151" i="22"/>
  <c r="AA150" i="22"/>
  <c r="Z150" i="22"/>
  <c r="Y150" i="22"/>
  <c r="X150" i="22"/>
  <c r="W150" i="22"/>
  <c r="V150" i="22"/>
  <c r="U150" i="22"/>
  <c r="T150" i="22"/>
  <c r="S150" i="22"/>
  <c r="R150" i="22"/>
  <c r="Q150" i="22"/>
  <c r="P150" i="22"/>
  <c r="O150" i="22"/>
  <c r="AA149" i="22"/>
  <c r="Z149" i="22"/>
  <c r="Y149" i="22"/>
  <c r="X149" i="22"/>
  <c r="W149" i="22"/>
  <c r="V149" i="22"/>
  <c r="U149" i="22"/>
  <c r="T149" i="22"/>
  <c r="S149" i="22"/>
  <c r="R149" i="22"/>
  <c r="Q149" i="22"/>
  <c r="P149" i="22"/>
  <c r="O149" i="22"/>
  <c r="AA148" i="22"/>
  <c r="Z148" i="22"/>
  <c r="Y148" i="22"/>
  <c r="X148" i="22"/>
  <c r="W148" i="22"/>
  <c r="V148" i="22"/>
  <c r="U148" i="22"/>
  <c r="T148" i="22"/>
  <c r="S148" i="22"/>
  <c r="R148" i="22"/>
  <c r="Q148" i="22"/>
  <c r="P148" i="22"/>
  <c r="O148" i="22"/>
  <c r="AA147" i="22"/>
  <c r="Z147" i="22"/>
  <c r="Y147" i="22"/>
  <c r="X147" i="22"/>
  <c r="W147" i="22"/>
  <c r="V147" i="22"/>
  <c r="U147" i="22"/>
  <c r="T147" i="22"/>
  <c r="S147" i="22"/>
  <c r="R147" i="22"/>
  <c r="Q147" i="22"/>
  <c r="P147" i="22"/>
  <c r="O147" i="22"/>
  <c r="AA146" i="22"/>
  <c r="Z146" i="22"/>
  <c r="Y146" i="22"/>
  <c r="X146" i="22"/>
  <c r="W146" i="22"/>
  <c r="V146" i="22"/>
  <c r="U146" i="22"/>
  <c r="T146" i="22"/>
  <c r="S146" i="22"/>
  <c r="R146" i="22"/>
  <c r="Q146" i="22"/>
  <c r="P146" i="22"/>
  <c r="O146" i="22"/>
  <c r="AA145" i="22"/>
  <c r="Z145" i="22"/>
  <c r="Y145" i="22"/>
  <c r="X145" i="22"/>
  <c r="W145" i="22"/>
  <c r="V145" i="22"/>
  <c r="U145" i="22"/>
  <c r="T145" i="22"/>
  <c r="S145" i="22"/>
  <c r="R145" i="22"/>
  <c r="Q145" i="22"/>
  <c r="P145" i="22"/>
  <c r="O145" i="22"/>
  <c r="AA144" i="22"/>
  <c r="Z144" i="22"/>
  <c r="Y144" i="22"/>
  <c r="X144" i="22"/>
  <c r="W144" i="22"/>
  <c r="V144" i="22"/>
  <c r="U144" i="22"/>
  <c r="T144" i="22"/>
  <c r="S144" i="22"/>
  <c r="R144" i="22"/>
  <c r="Q144" i="22"/>
  <c r="P144" i="22"/>
  <c r="O144" i="22"/>
  <c r="AA143" i="22"/>
  <c r="Z143" i="22"/>
  <c r="Y143" i="22"/>
  <c r="X143" i="22"/>
  <c r="W143" i="22"/>
  <c r="V143" i="22"/>
  <c r="U143" i="22"/>
  <c r="T143" i="22"/>
  <c r="S143" i="22"/>
  <c r="R143" i="22"/>
  <c r="Q143" i="22"/>
  <c r="P143" i="22"/>
  <c r="O143" i="22"/>
  <c r="AA142" i="22"/>
  <c r="Z142" i="22"/>
  <c r="Y142" i="22"/>
  <c r="X142" i="22"/>
  <c r="W142" i="22"/>
  <c r="V142" i="22"/>
  <c r="U142" i="22"/>
  <c r="T142" i="22"/>
  <c r="S142" i="22"/>
  <c r="R142" i="22"/>
  <c r="Q142" i="22"/>
  <c r="P142" i="22"/>
  <c r="O142" i="22"/>
  <c r="AA141" i="22"/>
  <c r="Z141" i="22"/>
  <c r="Y141" i="22"/>
  <c r="X141" i="22"/>
  <c r="W141" i="22"/>
  <c r="V141" i="22"/>
  <c r="U141" i="22"/>
  <c r="T141" i="22"/>
  <c r="S141" i="22"/>
  <c r="R141" i="22"/>
  <c r="Q141" i="22"/>
  <c r="P141" i="22"/>
  <c r="O141" i="22"/>
  <c r="AA139" i="22"/>
  <c r="Z139" i="22"/>
  <c r="Y139" i="22"/>
  <c r="X139" i="22"/>
  <c r="W139" i="22"/>
  <c r="V139" i="22"/>
  <c r="U139" i="22"/>
  <c r="T139" i="22"/>
  <c r="S139" i="22"/>
  <c r="R139" i="22"/>
  <c r="Q139" i="22"/>
  <c r="P139" i="22"/>
  <c r="O139" i="22"/>
  <c r="AA138" i="22"/>
  <c r="Z138" i="22"/>
  <c r="Y138" i="22"/>
  <c r="X138" i="22"/>
  <c r="W138" i="22"/>
  <c r="V138" i="22"/>
  <c r="U138" i="22"/>
  <c r="T138" i="22"/>
  <c r="S138" i="22"/>
  <c r="R138" i="22"/>
  <c r="Q138" i="22"/>
  <c r="P138" i="22"/>
  <c r="O138" i="22"/>
  <c r="AA137" i="22"/>
  <c r="Z137" i="22"/>
  <c r="Y137" i="22"/>
  <c r="X137" i="22"/>
  <c r="W137" i="22"/>
  <c r="V137" i="22"/>
  <c r="U137" i="22"/>
  <c r="T137" i="22"/>
  <c r="S137" i="22"/>
  <c r="R137" i="22"/>
  <c r="Q137" i="22"/>
  <c r="P137" i="22"/>
  <c r="O137" i="22"/>
  <c r="AA136" i="22"/>
  <c r="Z136" i="22"/>
  <c r="Y136" i="22"/>
  <c r="X136" i="22"/>
  <c r="W136" i="22"/>
  <c r="V136" i="22"/>
  <c r="U136" i="22"/>
  <c r="T136" i="22"/>
  <c r="S136" i="22"/>
  <c r="R136" i="22"/>
  <c r="Q136" i="22"/>
  <c r="P136" i="22"/>
  <c r="O136" i="22"/>
  <c r="AA135" i="22"/>
  <c r="Z135" i="22"/>
  <c r="Y135" i="22"/>
  <c r="X135" i="22"/>
  <c r="W135" i="22"/>
  <c r="V135" i="22"/>
  <c r="U135" i="22"/>
  <c r="T135" i="22"/>
  <c r="S135" i="22"/>
  <c r="R135" i="22"/>
  <c r="Q135" i="22"/>
  <c r="P135" i="22"/>
  <c r="O135" i="22"/>
  <c r="AA134" i="22"/>
  <c r="Z134" i="22"/>
  <c r="Y134" i="22"/>
  <c r="X134" i="22"/>
  <c r="W134" i="22"/>
  <c r="V134" i="22"/>
  <c r="U134" i="22"/>
  <c r="T134" i="22"/>
  <c r="S134" i="22"/>
  <c r="R134" i="22"/>
  <c r="Q134" i="22"/>
  <c r="P134" i="22"/>
  <c r="O134" i="22"/>
  <c r="AA133" i="22"/>
  <c r="Z133" i="22"/>
  <c r="Y133" i="22"/>
  <c r="X133" i="22"/>
  <c r="W133" i="22"/>
  <c r="V133" i="22"/>
  <c r="U133" i="22"/>
  <c r="T133" i="22"/>
  <c r="S133" i="22"/>
  <c r="R133" i="22"/>
  <c r="Q133" i="22"/>
  <c r="P133" i="22"/>
  <c r="O133" i="22"/>
  <c r="AA132" i="22"/>
  <c r="Z132" i="22"/>
  <c r="Y132" i="22"/>
  <c r="X132" i="22"/>
  <c r="W132" i="22"/>
  <c r="V132" i="22"/>
  <c r="U132" i="22"/>
  <c r="T132" i="22"/>
  <c r="S132" i="22"/>
  <c r="R132" i="22"/>
  <c r="Q132" i="22"/>
  <c r="P132" i="22"/>
  <c r="O132" i="22"/>
  <c r="AA131" i="22"/>
  <c r="Z131" i="22"/>
  <c r="Y131" i="22"/>
  <c r="X131" i="22"/>
  <c r="W131" i="22"/>
  <c r="V131" i="22"/>
  <c r="U131" i="22"/>
  <c r="T131" i="22"/>
  <c r="S131" i="22"/>
  <c r="R131" i="22"/>
  <c r="Q131" i="22"/>
  <c r="P131" i="22"/>
  <c r="O131" i="22"/>
  <c r="AA130" i="22"/>
  <c r="Z130" i="22"/>
  <c r="Y130" i="22"/>
  <c r="X130" i="22"/>
  <c r="W130" i="22"/>
  <c r="V130" i="22"/>
  <c r="U130" i="22"/>
  <c r="T130" i="22"/>
  <c r="S130" i="22"/>
  <c r="R130" i="22"/>
  <c r="Q130" i="22"/>
  <c r="P130" i="22"/>
  <c r="O130" i="22"/>
  <c r="AA129" i="22"/>
  <c r="Z129" i="22"/>
  <c r="Y129" i="22"/>
  <c r="X129" i="22"/>
  <c r="W129" i="22"/>
  <c r="V129" i="22"/>
  <c r="U129" i="22"/>
  <c r="T129" i="22"/>
  <c r="S129" i="22"/>
  <c r="R129" i="22"/>
  <c r="Q129" i="22"/>
  <c r="P129" i="22"/>
  <c r="O129" i="22"/>
  <c r="AA128" i="22"/>
  <c r="Z128" i="22"/>
  <c r="Y128" i="22"/>
  <c r="X128" i="22"/>
  <c r="W128" i="22"/>
  <c r="V128" i="22"/>
  <c r="U128" i="22"/>
  <c r="T128" i="22"/>
  <c r="S128" i="22"/>
  <c r="R128" i="22"/>
  <c r="Q128" i="22"/>
  <c r="P128" i="22"/>
  <c r="O128" i="22"/>
  <c r="AA127" i="22"/>
  <c r="Z127" i="22"/>
  <c r="Y127" i="22"/>
  <c r="X127" i="22"/>
  <c r="W127" i="22"/>
  <c r="V127" i="22"/>
  <c r="U127" i="22"/>
  <c r="T127" i="22"/>
  <c r="S127" i="22"/>
  <c r="R127" i="22"/>
  <c r="Q127" i="22"/>
  <c r="P127" i="22"/>
  <c r="O127" i="22"/>
  <c r="AA126" i="22"/>
  <c r="Z126" i="22"/>
  <c r="Y126" i="22"/>
  <c r="X126" i="22"/>
  <c r="W126" i="22"/>
  <c r="V126" i="22"/>
  <c r="U126" i="22"/>
  <c r="T126" i="22"/>
  <c r="S126" i="22"/>
  <c r="R126" i="22"/>
  <c r="Q126" i="22"/>
  <c r="P126" i="22"/>
  <c r="O126" i="22"/>
  <c r="AA125" i="22"/>
  <c r="Z125" i="22"/>
  <c r="Y125" i="22"/>
  <c r="X125" i="22"/>
  <c r="W125" i="22"/>
  <c r="V125" i="22"/>
  <c r="U125" i="22"/>
  <c r="T125" i="22"/>
  <c r="S125" i="22"/>
  <c r="R125" i="22"/>
  <c r="Q125" i="22"/>
  <c r="P125" i="22"/>
  <c r="O125" i="22"/>
  <c r="AA124" i="22"/>
  <c r="Z124" i="22"/>
  <c r="Y124" i="22"/>
  <c r="X124" i="22"/>
  <c r="W124" i="22"/>
  <c r="V124" i="22"/>
  <c r="U124" i="22"/>
  <c r="T124" i="22"/>
  <c r="S124" i="22"/>
  <c r="R124" i="22"/>
  <c r="Q124" i="22"/>
  <c r="P124" i="22"/>
  <c r="O124" i="22"/>
  <c r="AA123" i="22"/>
  <c r="Z123" i="22"/>
  <c r="Y123" i="22"/>
  <c r="X123" i="22"/>
  <c r="W123" i="22"/>
  <c r="V123" i="22"/>
  <c r="U123" i="22"/>
  <c r="T123" i="22"/>
  <c r="S123" i="22"/>
  <c r="R123" i="22"/>
  <c r="Q123" i="22"/>
  <c r="P123" i="22"/>
  <c r="O123" i="22"/>
  <c r="AA122" i="22"/>
  <c r="Z122" i="22"/>
  <c r="Y122" i="22"/>
  <c r="X122" i="22"/>
  <c r="W122" i="22"/>
  <c r="V122" i="22"/>
  <c r="U122" i="22"/>
  <c r="T122" i="22"/>
  <c r="S122" i="22"/>
  <c r="R122" i="22"/>
  <c r="Q122" i="22"/>
  <c r="P122" i="22"/>
  <c r="O122" i="22"/>
  <c r="AA121" i="22"/>
  <c r="Z121" i="22"/>
  <c r="Y121" i="22"/>
  <c r="X121" i="22"/>
  <c r="W121" i="22"/>
  <c r="V121" i="22"/>
  <c r="U121" i="22"/>
  <c r="T121" i="22"/>
  <c r="S121" i="22"/>
  <c r="R121" i="22"/>
  <c r="Q121" i="22"/>
  <c r="P121" i="22"/>
  <c r="O121" i="22"/>
  <c r="AA120" i="22"/>
  <c r="Z120" i="22"/>
  <c r="Y120" i="22"/>
  <c r="X120" i="22"/>
  <c r="W120" i="22"/>
  <c r="V120" i="22"/>
  <c r="U120" i="22"/>
  <c r="T120" i="22"/>
  <c r="S120" i="22"/>
  <c r="R120" i="22"/>
  <c r="Q120" i="22"/>
  <c r="P120" i="22"/>
  <c r="O120" i="22"/>
  <c r="AA119" i="22"/>
  <c r="Z119" i="22"/>
  <c r="Y119" i="22"/>
  <c r="X119" i="22"/>
  <c r="W119" i="22"/>
  <c r="V119" i="22"/>
  <c r="U119" i="22"/>
  <c r="T119" i="22"/>
  <c r="S119" i="22"/>
  <c r="R119" i="22"/>
  <c r="Q119" i="22"/>
  <c r="P119" i="22"/>
  <c r="O119" i="22"/>
  <c r="AA118" i="22"/>
  <c r="Z118" i="22"/>
  <c r="Y118" i="22"/>
  <c r="X118" i="22"/>
  <c r="W118" i="22"/>
  <c r="V118" i="22"/>
  <c r="U118" i="22"/>
  <c r="T118" i="22"/>
  <c r="S118" i="22"/>
  <c r="R118" i="22"/>
  <c r="Q118" i="22"/>
  <c r="P118" i="22"/>
  <c r="O118" i="22"/>
  <c r="AA116" i="22"/>
  <c r="Z116" i="22"/>
  <c r="Y116" i="22"/>
  <c r="X116" i="22"/>
  <c r="W116" i="22"/>
  <c r="V116" i="22"/>
  <c r="U116" i="22"/>
  <c r="T116" i="22"/>
  <c r="S116" i="22"/>
  <c r="R116" i="22"/>
  <c r="Q116" i="22"/>
  <c r="P116" i="22"/>
  <c r="O116" i="22"/>
  <c r="AA115" i="22"/>
  <c r="Z115" i="22"/>
  <c r="Y115" i="22"/>
  <c r="X115" i="22"/>
  <c r="W115" i="22"/>
  <c r="V115" i="22"/>
  <c r="U115" i="22"/>
  <c r="T115" i="22"/>
  <c r="S115" i="22"/>
  <c r="R115" i="22"/>
  <c r="Q115" i="22"/>
  <c r="P115" i="22"/>
  <c r="O115" i="22"/>
  <c r="AA114" i="22"/>
  <c r="Z114" i="22"/>
  <c r="Y114" i="22"/>
  <c r="X114" i="22"/>
  <c r="W114" i="22"/>
  <c r="V114" i="22"/>
  <c r="U114" i="22"/>
  <c r="T114" i="22"/>
  <c r="S114" i="22"/>
  <c r="R114" i="22"/>
  <c r="Q114" i="22"/>
  <c r="P114" i="22"/>
  <c r="O114" i="22"/>
  <c r="AA113" i="22"/>
  <c r="Z113" i="22"/>
  <c r="Y113" i="22"/>
  <c r="X113" i="22"/>
  <c r="W113" i="22"/>
  <c r="V113" i="22"/>
  <c r="U113" i="22"/>
  <c r="T113" i="22"/>
  <c r="S113" i="22"/>
  <c r="R113" i="22"/>
  <c r="Q113" i="22"/>
  <c r="P113" i="22"/>
  <c r="O113" i="22"/>
  <c r="AA112" i="22"/>
  <c r="Z112" i="22"/>
  <c r="Y112" i="22"/>
  <c r="X112" i="22"/>
  <c r="W112" i="22"/>
  <c r="V112" i="22"/>
  <c r="U112" i="22"/>
  <c r="T112" i="22"/>
  <c r="S112" i="22"/>
  <c r="R112" i="22"/>
  <c r="Q112" i="22"/>
  <c r="P112" i="22"/>
  <c r="O112" i="22"/>
  <c r="AA111" i="22"/>
  <c r="Z111" i="22"/>
  <c r="Y111" i="22"/>
  <c r="X111" i="22"/>
  <c r="W111" i="22"/>
  <c r="V111" i="22"/>
  <c r="U111" i="22"/>
  <c r="T111" i="22"/>
  <c r="S111" i="22"/>
  <c r="R111" i="22"/>
  <c r="Q111" i="22"/>
  <c r="P111" i="22"/>
  <c r="O111" i="22"/>
  <c r="AA110" i="22"/>
  <c r="Z110" i="22"/>
  <c r="Y110" i="22"/>
  <c r="X110" i="22"/>
  <c r="W110" i="22"/>
  <c r="V110" i="22"/>
  <c r="U110" i="22"/>
  <c r="T110" i="22"/>
  <c r="S110" i="22"/>
  <c r="R110" i="22"/>
  <c r="Q110" i="22"/>
  <c r="P110" i="22"/>
  <c r="O110" i="22"/>
  <c r="AA108" i="22"/>
  <c r="Z108" i="22"/>
  <c r="Y108" i="22"/>
  <c r="X108" i="22"/>
  <c r="W108" i="22"/>
  <c r="V108" i="22"/>
  <c r="U108" i="22"/>
  <c r="T108" i="22"/>
  <c r="S108" i="22"/>
  <c r="R108" i="22"/>
  <c r="Q108" i="22"/>
  <c r="P108" i="22"/>
  <c r="O108" i="22"/>
  <c r="AA107" i="22"/>
  <c r="Z107" i="22"/>
  <c r="Y107" i="22"/>
  <c r="X107" i="22"/>
  <c r="W107" i="22"/>
  <c r="V107" i="22"/>
  <c r="U107" i="22"/>
  <c r="T107" i="22"/>
  <c r="S107" i="22"/>
  <c r="R107" i="22"/>
  <c r="Q107" i="22"/>
  <c r="P107" i="22"/>
  <c r="O107" i="22"/>
  <c r="AA106" i="22"/>
  <c r="Z106" i="22"/>
  <c r="Y106" i="22"/>
  <c r="X106" i="22"/>
  <c r="W106" i="22"/>
  <c r="V106" i="22"/>
  <c r="U106" i="22"/>
  <c r="T106" i="22"/>
  <c r="S106" i="22"/>
  <c r="R106" i="22"/>
  <c r="Q106" i="22"/>
  <c r="P106" i="22"/>
  <c r="O106" i="22"/>
  <c r="AA105" i="22"/>
  <c r="Z105" i="22"/>
  <c r="Y105" i="22"/>
  <c r="X105" i="22"/>
  <c r="W105" i="22"/>
  <c r="V105" i="22"/>
  <c r="U105" i="22"/>
  <c r="T105" i="22"/>
  <c r="S105" i="22"/>
  <c r="R105" i="22"/>
  <c r="Q105" i="22"/>
  <c r="P105" i="22"/>
  <c r="O105" i="22"/>
  <c r="AA104" i="22"/>
  <c r="Z104" i="22"/>
  <c r="Y104" i="22"/>
  <c r="X104" i="22"/>
  <c r="W104" i="22"/>
  <c r="V104" i="22"/>
  <c r="U104" i="22"/>
  <c r="T104" i="22"/>
  <c r="S104" i="22"/>
  <c r="R104" i="22"/>
  <c r="Q104" i="22"/>
  <c r="P104" i="22"/>
  <c r="O104" i="22"/>
  <c r="AA103" i="22"/>
  <c r="Z103" i="22"/>
  <c r="Y103" i="22"/>
  <c r="X103" i="22"/>
  <c r="W103" i="22"/>
  <c r="V103" i="22"/>
  <c r="U103" i="22"/>
  <c r="T103" i="22"/>
  <c r="S103" i="22"/>
  <c r="R103" i="22"/>
  <c r="Q103" i="22"/>
  <c r="P103" i="22"/>
  <c r="O103" i="22"/>
  <c r="AA102" i="22"/>
  <c r="Z102" i="22"/>
  <c r="Y102" i="22"/>
  <c r="X102" i="22"/>
  <c r="W102" i="22"/>
  <c r="V102" i="22"/>
  <c r="U102" i="22"/>
  <c r="T102" i="22"/>
  <c r="S102" i="22"/>
  <c r="R102" i="22"/>
  <c r="Q102" i="22"/>
  <c r="P102" i="22"/>
  <c r="O102" i="22"/>
  <c r="AA101" i="22"/>
  <c r="Z101" i="22"/>
  <c r="Y101" i="22"/>
  <c r="X101" i="22"/>
  <c r="W101" i="22"/>
  <c r="V101" i="22"/>
  <c r="U101" i="22"/>
  <c r="T101" i="22"/>
  <c r="S101" i="22"/>
  <c r="R101" i="22"/>
  <c r="Q101" i="22"/>
  <c r="P101" i="22"/>
  <c r="O101" i="22"/>
  <c r="AA100" i="22"/>
  <c r="Z100" i="22"/>
  <c r="Y100" i="22"/>
  <c r="X100" i="22"/>
  <c r="W100" i="22"/>
  <c r="V100" i="22"/>
  <c r="U100" i="22"/>
  <c r="T100" i="22"/>
  <c r="S100" i="22"/>
  <c r="R100" i="22"/>
  <c r="Q100" i="22"/>
  <c r="P100" i="22"/>
  <c r="O100" i="22"/>
  <c r="AA99" i="22"/>
  <c r="Z99" i="22"/>
  <c r="Y99" i="22"/>
  <c r="X99" i="22"/>
  <c r="W99" i="22"/>
  <c r="V99" i="22"/>
  <c r="U99" i="22"/>
  <c r="T99" i="22"/>
  <c r="S99" i="22"/>
  <c r="R99" i="22"/>
  <c r="Q99" i="22"/>
  <c r="P99" i="22"/>
  <c r="O99" i="22"/>
  <c r="AA98" i="22"/>
  <c r="Z98" i="22"/>
  <c r="Y98" i="22"/>
  <c r="X98" i="22"/>
  <c r="W98" i="22"/>
  <c r="V98" i="22"/>
  <c r="U98" i="22"/>
  <c r="T98" i="22"/>
  <c r="S98" i="22"/>
  <c r="R98" i="22"/>
  <c r="Q98" i="22"/>
  <c r="P98" i="22"/>
  <c r="O98" i="22"/>
  <c r="AA97" i="22"/>
  <c r="Z97" i="22"/>
  <c r="Y97" i="22"/>
  <c r="X97" i="22"/>
  <c r="W97" i="22"/>
  <c r="V97" i="22"/>
  <c r="U97" i="22"/>
  <c r="T97" i="22"/>
  <c r="S97" i="22"/>
  <c r="R97" i="22"/>
  <c r="Q97" i="22"/>
  <c r="P97" i="22"/>
  <c r="O97" i="22"/>
  <c r="AA96" i="22"/>
  <c r="Z96" i="22"/>
  <c r="Y96" i="22"/>
  <c r="X96" i="22"/>
  <c r="W96" i="22"/>
  <c r="V96" i="22"/>
  <c r="U96" i="22"/>
  <c r="T96" i="22"/>
  <c r="S96" i="22"/>
  <c r="R96" i="22"/>
  <c r="Q96" i="22"/>
  <c r="P96" i="22"/>
  <c r="O96" i="22"/>
  <c r="AA95" i="22"/>
  <c r="Z95" i="22"/>
  <c r="Y95" i="22"/>
  <c r="X95" i="22"/>
  <c r="W95" i="22"/>
  <c r="V95" i="22"/>
  <c r="U95" i="22"/>
  <c r="T95" i="22"/>
  <c r="S95" i="22"/>
  <c r="R95" i="22"/>
  <c r="Q95" i="22"/>
  <c r="P95" i="22"/>
  <c r="O95" i="22"/>
  <c r="AA94" i="22"/>
  <c r="Z94" i="22"/>
  <c r="Y94" i="22"/>
  <c r="X94" i="22"/>
  <c r="W94" i="22"/>
  <c r="V94" i="22"/>
  <c r="U94" i="22"/>
  <c r="T94" i="22"/>
  <c r="S94" i="22"/>
  <c r="R94" i="22"/>
  <c r="Q94" i="22"/>
  <c r="P94" i="22"/>
  <c r="O94" i="22"/>
  <c r="AA93" i="22"/>
  <c r="Z93" i="22"/>
  <c r="Y93" i="22"/>
  <c r="X93" i="22"/>
  <c r="W93" i="22"/>
  <c r="V93" i="22"/>
  <c r="U93" i="22"/>
  <c r="T93" i="22"/>
  <c r="S93" i="22"/>
  <c r="R93" i="22"/>
  <c r="Q93" i="22"/>
  <c r="P93" i="22"/>
  <c r="O93" i="22"/>
  <c r="AA92" i="22"/>
  <c r="Z92" i="22"/>
  <c r="Y92" i="22"/>
  <c r="X92" i="22"/>
  <c r="W92" i="22"/>
  <c r="V92" i="22"/>
  <c r="U92" i="22"/>
  <c r="T92" i="22"/>
  <c r="S92" i="22"/>
  <c r="R92" i="22"/>
  <c r="Q92" i="22"/>
  <c r="P92" i="22"/>
  <c r="O92" i="22"/>
  <c r="AA91" i="22"/>
  <c r="Z91" i="22"/>
  <c r="Y91" i="22"/>
  <c r="X91" i="22"/>
  <c r="W91" i="22"/>
  <c r="V91" i="22"/>
  <c r="U91" i="22"/>
  <c r="T91" i="22"/>
  <c r="S91" i="22"/>
  <c r="R91" i="22"/>
  <c r="Q91" i="22"/>
  <c r="P91" i="22"/>
  <c r="O91" i="22"/>
  <c r="AA90" i="22"/>
  <c r="Z90" i="22"/>
  <c r="Y90" i="22"/>
  <c r="X90" i="22"/>
  <c r="W90" i="22"/>
  <c r="V90" i="22"/>
  <c r="U90" i="22"/>
  <c r="T90" i="22"/>
  <c r="S90" i="22"/>
  <c r="R90" i="22"/>
  <c r="Q90" i="22"/>
  <c r="P90" i="22"/>
  <c r="O90" i="22"/>
  <c r="AA89" i="22"/>
  <c r="Z89" i="22"/>
  <c r="Y89" i="22"/>
  <c r="X89" i="22"/>
  <c r="W89" i="22"/>
  <c r="V89" i="22"/>
  <c r="U89" i="22"/>
  <c r="T89" i="22"/>
  <c r="S89" i="22"/>
  <c r="R89" i="22"/>
  <c r="Q89" i="22"/>
  <c r="P89" i="22"/>
  <c r="O89" i="22"/>
  <c r="AA88" i="22"/>
  <c r="Z88" i="22"/>
  <c r="Y88" i="22"/>
  <c r="X88" i="22"/>
  <c r="W88" i="22"/>
  <c r="V88" i="22"/>
  <c r="U88" i="22"/>
  <c r="T88" i="22"/>
  <c r="S88" i="22"/>
  <c r="R88" i="22"/>
  <c r="Q88" i="22"/>
  <c r="P88" i="22"/>
  <c r="O88" i="22"/>
  <c r="AA87" i="22"/>
  <c r="Z87" i="22"/>
  <c r="Y87" i="22"/>
  <c r="X87" i="22"/>
  <c r="W87" i="22"/>
  <c r="V87" i="22"/>
  <c r="U87" i="22"/>
  <c r="T87" i="22"/>
  <c r="S87" i="22"/>
  <c r="R87" i="22"/>
  <c r="Q87" i="22"/>
  <c r="P87" i="22"/>
  <c r="O87" i="22"/>
  <c r="AA86" i="22"/>
  <c r="Z86" i="22"/>
  <c r="Y86" i="22"/>
  <c r="X86" i="22"/>
  <c r="W86" i="22"/>
  <c r="V86" i="22"/>
  <c r="U86" i="22"/>
  <c r="T86" i="22"/>
  <c r="S86" i="22"/>
  <c r="R86" i="22"/>
  <c r="Q86" i="22"/>
  <c r="P86" i="22"/>
  <c r="O86" i="22"/>
  <c r="AA85" i="22"/>
  <c r="Z85" i="22"/>
  <c r="Y85" i="22"/>
  <c r="X85" i="22"/>
  <c r="W85" i="22"/>
  <c r="V85" i="22"/>
  <c r="U85" i="22"/>
  <c r="T85" i="22"/>
  <c r="S85" i="22"/>
  <c r="R85" i="22"/>
  <c r="Q85" i="22"/>
  <c r="P85" i="22"/>
  <c r="O85" i="22"/>
  <c r="AA84" i="22"/>
  <c r="Z84" i="22"/>
  <c r="Y84" i="22"/>
  <c r="X84" i="22"/>
  <c r="W84" i="22"/>
  <c r="V84" i="22"/>
  <c r="U84" i="22"/>
  <c r="T84" i="22"/>
  <c r="S84" i="22"/>
  <c r="R84" i="22"/>
  <c r="Q84" i="22"/>
  <c r="P84" i="22"/>
  <c r="O84" i="22"/>
  <c r="AA83" i="22"/>
  <c r="Z83" i="22"/>
  <c r="Y83" i="22"/>
  <c r="X83" i="22"/>
  <c r="W83" i="22"/>
  <c r="V83" i="22"/>
  <c r="U83" i="22"/>
  <c r="T83" i="22"/>
  <c r="S83" i="22"/>
  <c r="R83" i="22"/>
  <c r="Q83" i="22"/>
  <c r="P83" i="22"/>
  <c r="O83" i="22"/>
  <c r="AA82" i="22"/>
  <c r="Z82" i="22"/>
  <c r="Y82" i="22"/>
  <c r="X82" i="22"/>
  <c r="W82" i="22"/>
  <c r="V82" i="22"/>
  <c r="U82" i="22"/>
  <c r="T82" i="22"/>
  <c r="S82" i="22"/>
  <c r="R82" i="22"/>
  <c r="Q82" i="22"/>
  <c r="P82" i="22"/>
  <c r="O82" i="22"/>
  <c r="AA81" i="22"/>
  <c r="Z81" i="22"/>
  <c r="Y81" i="22"/>
  <c r="X81" i="22"/>
  <c r="W81" i="22"/>
  <c r="V81" i="22"/>
  <c r="U81" i="22"/>
  <c r="T81" i="22"/>
  <c r="S81" i="22"/>
  <c r="R81" i="22"/>
  <c r="Q81" i="22"/>
  <c r="P81" i="22"/>
  <c r="O81" i="22"/>
  <c r="AA80" i="22"/>
  <c r="Z80" i="22"/>
  <c r="Y80" i="22"/>
  <c r="X80" i="22"/>
  <c r="W80" i="22"/>
  <c r="V80" i="22"/>
  <c r="U80" i="22"/>
  <c r="T80" i="22"/>
  <c r="S80" i="22"/>
  <c r="R80" i="22"/>
  <c r="Q80" i="22"/>
  <c r="P80" i="22"/>
  <c r="O80" i="22"/>
  <c r="AA79" i="22"/>
  <c r="Z79" i="22"/>
  <c r="Y79" i="22"/>
  <c r="X79" i="22"/>
  <c r="W79" i="22"/>
  <c r="V79" i="22"/>
  <c r="U79" i="22"/>
  <c r="T79" i="22"/>
  <c r="S79" i="22"/>
  <c r="R79" i="22"/>
  <c r="Q79" i="22"/>
  <c r="P79" i="22"/>
  <c r="O79" i="22"/>
  <c r="AA78" i="22"/>
  <c r="Z78" i="22"/>
  <c r="Y78" i="22"/>
  <c r="X78" i="22"/>
  <c r="W78" i="22"/>
  <c r="V78" i="22"/>
  <c r="U78" i="22"/>
  <c r="T78" i="22"/>
  <c r="S78" i="22"/>
  <c r="R78" i="22"/>
  <c r="Q78" i="22"/>
  <c r="P78" i="22"/>
  <c r="O78" i="22"/>
  <c r="AA77" i="22"/>
  <c r="Z77" i="22"/>
  <c r="Y77" i="22"/>
  <c r="X77" i="22"/>
  <c r="W77" i="22"/>
  <c r="V77" i="22"/>
  <c r="U77" i="22"/>
  <c r="T77" i="22"/>
  <c r="S77" i="22"/>
  <c r="R77" i="22"/>
  <c r="Q77" i="22"/>
  <c r="P77" i="22"/>
  <c r="O77" i="22"/>
  <c r="AA76" i="22"/>
  <c r="Z76" i="22"/>
  <c r="Y76" i="22"/>
  <c r="X76" i="22"/>
  <c r="W76" i="22"/>
  <c r="V76" i="22"/>
  <c r="U76" i="22"/>
  <c r="T76" i="22"/>
  <c r="S76" i="22"/>
  <c r="R76" i="22"/>
  <c r="Q76" i="22"/>
  <c r="P76" i="22"/>
  <c r="O76" i="22"/>
  <c r="AA75" i="22"/>
  <c r="Z75" i="22"/>
  <c r="Y75" i="22"/>
  <c r="X75" i="22"/>
  <c r="W75" i="22"/>
  <c r="V75" i="22"/>
  <c r="U75" i="22"/>
  <c r="T75" i="22"/>
  <c r="S75" i="22"/>
  <c r="R75" i="22"/>
  <c r="Q75" i="22"/>
  <c r="P75" i="22"/>
  <c r="O75" i="22"/>
  <c r="AA74" i="22"/>
  <c r="Z74" i="22"/>
  <c r="Y74" i="22"/>
  <c r="X74" i="22"/>
  <c r="W74" i="22"/>
  <c r="V74" i="22"/>
  <c r="U74" i="22"/>
  <c r="T74" i="22"/>
  <c r="S74" i="22"/>
  <c r="R74" i="22"/>
  <c r="Q74" i="22"/>
  <c r="P74" i="22"/>
  <c r="O74" i="22"/>
  <c r="AA73" i="22"/>
  <c r="Z73" i="22"/>
  <c r="Y73" i="22"/>
  <c r="X73" i="22"/>
  <c r="W73" i="22"/>
  <c r="V73" i="22"/>
  <c r="U73" i="22"/>
  <c r="T73" i="22"/>
  <c r="S73" i="22"/>
  <c r="R73" i="22"/>
  <c r="Q73" i="22"/>
  <c r="P73" i="22"/>
  <c r="O73" i="22"/>
  <c r="AA72" i="22"/>
  <c r="Z72" i="22"/>
  <c r="Y72" i="22"/>
  <c r="X72" i="22"/>
  <c r="W72" i="22"/>
  <c r="V72" i="22"/>
  <c r="U72" i="22"/>
  <c r="T72" i="22"/>
  <c r="S72" i="22"/>
  <c r="R72" i="22"/>
  <c r="Q72" i="22"/>
  <c r="P72" i="22"/>
  <c r="O72" i="22"/>
  <c r="AA71" i="22"/>
  <c r="Z71" i="22"/>
  <c r="Y71" i="22"/>
  <c r="X71" i="22"/>
  <c r="W71" i="22"/>
  <c r="V71" i="22"/>
  <c r="U71" i="22"/>
  <c r="T71" i="22"/>
  <c r="S71" i="22"/>
  <c r="R71" i="22"/>
  <c r="Q71" i="22"/>
  <c r="P71" i="22"/>
  <c r="O71" i="22"/>
  <c r="AA70" i="22"/>
  <c r="Z70" i="22"/>
  <c r="Y70" i="22"/>
  <c r="X70" i="22"/>
  <c r="W70" i="22"/>
  <c r="V70" i="22"/>
  <c r="U70" i="22"/>
  <c r="T70" i="22"/>
  <c r="S70" i="22"/>
  <c r="R70" i="22"/>
  <c r="Q70" i="22"/>
  <c r="P70" i="22"/>
  <c r="O70" i="22"/>
  <c r="AA69" i="22"/>
  <c r="Z69" i="22"/>
  <c r="Y69" i="22"/>
  <c r="X69" i="22"/>
  <c r="W69" i="22"/>
  <c r="V69" i="22"/>
  <c r="U69" i="22"/>
  <c r="T69" i="22"/>
  <c r="S69" i="22"/>
  <c r="R69" i="22"/>
  <c r="Q69" i="22"/>
  <c r="P69" i="22"/>
  <c r="O69" i="22"/>
  <c r="AA68" i="22"/>
  <c r="Z68" i="22"/>
  <c r="Y68" i="22"/>
  <c r="X68" i="22"/>
  <c r="W68" i="22"/>
  <c r="V68" i="22"/>
  <c r="U68" i="22"/>
  <c r="T68" i="22"/>
  <c r="S68" i="22"/>
  <c r="R68" i="22"/>
  <c r="Q68" i="22"/>
  <c r="P68" i="22"/>
  <c r="O68" i="22"/>
  <c r="AA67" i="22"/>
  <c r="Z67" i="22"/>
  <c r="Y67" i="22"/>
  <c r="X67" i="22"/>
  <c r="W67" i="22"/>
  <c r="V67" i="22"/>
  <c r="U67" i="22"/>
  <c r="T67" i="22"/>
  <c r="S67" i="22"/>
  <c r="R67" i="22"/>
  <c r="Q67" i="22"/>
  <c r="P67" i="22"/>
  <c r="O67" i="22"/>
  <c r="AA66" i="22"/>
  <c r="Z66" i="22"/>
  <c r="Y66" i="22"/>
  <c r="X66" i="22"/>
  <c r="W66" i="22"/>
  <c r="V66" i="22"/>
  <c r="U66" i="22"/>
  <c r="T66" i="22"/>
  <c r="S66" i="22"/>
  <c r="R66" i="22"/>
  <c r="Q66" i="22"/>
  <c r="P66" i="22"/>
  <c r="O66" i="22"/>
  <c r="AA65" i="22"/>
  <c r="Z65" i="22"/>
  <c r="Y65" i="22"/>
  <c r="X65" i="22"/>
  <c r="W65" i="22"/>
  <c r="V65" i="22"/>
  <c r="U65" i="22"/>
  <c r="T65" i="22"/>
  <c r="S65" i="22"/>
  <c r="R65" i="22"/>
  <c r="Q65" i="22"/>
  <c r="P65" i="22"/>
  <c r="O65" i="22"/>
  <c r="AA64" i="22"/>
  <c r="Z64" i="22"/>
  <c r="Y64" i="22"/>
  <c r="X64" i="22"/>
  <c r="W64" i="22"/>
  <c r="V64" i="22"/>
  <c r="U64" i="22"/>
  <c r="T64" i="22"/>
  <c r="S64" i="22"/>
  <c r="R64" i="22"/>
  <c r="Q64" i="22"/>
  <c r="P64" i="22"/>
  <c r="O64" i="22"/>
  <c r="AA63" i="22"/>
  <c r="Z63" i="22"/>
  <c r="Y63" i="22"/>
  <c r="X63" i="22"/>
  <c r="W63" i="22"/>
  <c r="V63" i="22"/>
  <c r="U63" i="22"/>
  <c r="T63" i="22"/>
  <c r="S63" i="22"/>
  <c r="R63" i="22"/>
  <c r="Q63" i="22"/>
  <c r="P63" i="22"/>
  <c r="O63" i="22"/>
  <c r="AA62" i="22"/>
  <c r="Z62" i="22"/>
  <c r="Y62" i="22"/>
  <c r="X62" i="22"/>
  <c r="W62" i="22"/>
  <c r="V62" i="22"/>
  <c r="U62" i="22"/>
  <c r="T62" i="22"/>
  <c r="S62" i="22"/>
  <c r="R62" i="22"/>
  <c r="Q62" i="22"/>
  <c r="P62" i="22"/>
  <c r="O62" i="22"/>
  <c r="AA60" i="22"/>
  <c r="Z60" i="22"/>
  <c r="Y60" i="22"/>
  <c r="X60" i="22"/>
  <c r="W60" i="22"/>
  <c r="V60" i="22"/>
  <c r="U60" i="22"/>
  <c r="T60" i="22"/>
  <c r="S60" i="22"/>
  <c r="R60" i="22"/>
  <c r="Q60" i="22"/>
  <c r="P60" i="22"/>
  <c r="O60" i="22"/>
  <c r="AA59" i="22"/>
  <c r="Z59" i="22"/>
  <c r="Y59" i="22"/>
  <c r="X59" i="22"/>
  <c r="W59" i="22"/>
  <c r="V59" i="22"/>
  <c r="U59" i="22"/>
  <c r="T59" i="22"/>
  <c r="S59" i="22"/>
  <c r="R59" i="22"/>
  <c r="Q59" i="22"/>
  <c r="P59" i="22"/>
  <c r="O59" i="22"/>
  <c r="AA58" i="22"/>
  <c r="Z58" i="22"/>
  <c r="Y58" i="22"/>
  <c r="X58" i="22"/>
  <c r="W58" i="22"/>
  <c r="V58" i="22"/>
  <c r="U58" i="22"/>
  <c r="T58" i="22"/>
  <c r="S58" i="22"/>
  <c r="R58" i="22"/>
  <c r="Q58" i="22"/>
  <c r="P58" i="22"/>
  <c r="O58" i="22"/>
  <c r="AA57" i="22"/>
  <c r="Z57" i="22"/>
  <c r="Y57" i="22"/>
  <c r="X57" i="22"/>
  <c r="W57" i="22"/>
  <c r="V57" i="22"/>
  <c r="U57" i="22"/>
  <c r="T57" i="22"/>
  <c r="S57" i="22"/>
  <c r="R57" i="22"/>
  <c r="Q57" i="22"/>
  <c r="P57" i="22"/>
  <c r="O57" i="22"/>
  <c r="AA56" i="22"/>
  <c r="Z56" i="22"/>
  <c r="Y56" i="22"/>
  <c r="X56" i="22"/>
  <c r="W56" i="22"/>
  <c r="V56" i="22"/>
  <c r="U56" i="22"/>
  <c r="T56" i="22"/>
  <c r="S56" i="22"/>
  <c r="R56" i="22"/>
  <c r="Q56" i="22"/>
  <c r="P56" i="22"/>
  <c r="O56" i="22"/>
  <c r="AA55" i="22"/>
  <c r="Z55" i="22"/>
  <c r="Y55" i="22"/>
  <c r="X55" i="22"/>
  <c r="W55" i="22"/>
  <c r="V55" i="22"/>
  <c r="U55" i="22"/>
  <c r="T55" i="22"/>
  <c r="S55" i="22"/>
  <c r="R55" i="22"/>
  <c r="Q55" i="22"/>
  <c r="P55" i="22"/>
  <c r="O55" i="22"/>
  <c r="AA54" i="22"/>
  <c r="Z54" i="22"/>
  <c r="Y54" i="22"/>
  <c r="X54" i="22"/>
  <c r="W54" i="22"/>
  <c r="V54" i="22"/>
  <c r="U54" i="22"/>
  <c r="T54" i="22"/>
  <c r="S54" i="22"/>
  <c r="R54" i="22"/>
  <c r="Q54" i="22"/>
  <c r="P54" i="22"/>
  <c r="O54" i="22"/>
  <c r="AA53" i="22"/>
  <c r="Z53" i="22"/>
  <c r="Y53" i="22"/>
  <c r="X53" i="22"/>
  <c r="W53" i="22"/>
  <c r="V53" i="22"/>
  <c r="U53" i="22"/>
  <c r="T53" i="22"/>
  <c r="S53" i="22"/>
  <c r="R53" i="22"/>
  <c r="Q53" i="22"/>
  <c r="P53" i="22"/>
  <c r="O53" i="22"/>
  <c r="AA52" i="22"/>
  <c r="Z52" i="22"/>
  <c r="Y52" i="22"/>
  <c r="X52" i="22"/>
  <c r="W52" i="22"/>
  <c r="V52" i="22"/>
  <c r="U52" i="22"/>
  <c r="T52" i="22"/>
  <c r="S52" i="22"/>
  <c r="R52" i="22"/>
  <c r="Q52" i="22"/>
  <c r="P52" i="22"/>
  <c r="O52" i="22"/>
  <c r="AA51" i="22"/>
  <c r="Z51" i="22"/>
  <c r="Y51" i="22"/>
  <c r="X51" i="22"/>
  <c r="W51" i="22"/>
  <c r="V51" i="22"/>
  <c r="U51" i="22"/>
  <c r="T51" i="22"/>
  <c r="S51" i="22"/>
  <c r="R51" i="22"/>
  <c r="Q51" i="22"/>
  <c r="P51" i="22"/>
  <c r="O51" i="22"/>
  <c r="AA50" i="22"/>
  <c r="Z50" i="22"/>
  <c r="Y50" i="22"/>
  <c r="X50" i="22"/>
  <c r="W50" i="22"/>
  <c r="V50" i="22"/>
  <c r="U50" i="22"/>
  <c r="T50" i="22"/>
  <c r="S50" i="22"/>
  <c r="R50" i="22"/>
  <c r="Q50" i="22"/>
  <c r="P50" i="22"/>
  <c r="O50" i="22"/>
  <c r="AA49" i="22"/>
  <c r="Z49" i="22"/>
  <c r="Y49" i="22"/>
  <c r="X49" i="22"/>
  <c r="W49" i="22"/>
  <c r="V49" i="22"/>
  <c r="U49" i="22"/>
  <c r="T49" i="22"/>
  <c r="S49" i="22"/>
  <c r="R49" i="22"/>
  <c r="Q49" i="22"/>
  <c r="P49" i="22"/>
  <c r="O49" i="22"/>
  <c r="AA48" i="22"/>
  <c r="Z48" i="22"/>
  <c r="Y48" i="22"/>
  <c r="X48" i="22"/>
  <c r="W48" i="22"/>
  <c r="V48" i="22"/>
  <c r="U48" i="22"/>
  <c r="T48" i="22"/>
  <c r="S48" i="22"/>
  <c r="R48" i="22"/>
  <c r="Q48" i="22"/>
  <c r="P48" i="22"/>
  <c r="O48" i="22"/>
  <c r="AA47" i="22"/>
  <c r="Z47" i="22"/>
  <c r="Y47" i="22"/>
  <c r="X47" i="22"/>
  <c r="W47" i="22"/>
  <c r="V47" i="22"/>
  <c r="U47" i="22"/>
  <c r="T47" i="22"/>
  <c r="S47" i="22"/>
  <c r="R47" i="22"/>
  <c r="Q47" i="22"/>
  <c r="P47" i="22"/>
  <c r="O47" i="22"/>
  <c r="AA46" i="22"/>
  <c r="Z46" i="22"/>
  <c r="Y46" i="22"/>
  <c r="X46" i="22"/>
  <c r="W46" i="22"/>
  <c r="V46" i="22"/>
  <c r="U46" i="22"/>
  <c r="T46" i="22"/>
  <c r="S46" i="22"/>
  <c r="R46" i="22"/>
  <c r="Q46" i="22"/>
  <c r="P46" i="22"/>
  <c r="O46" i="22"/>
  <c r="AA45" i="22"/>
  <c r="Z45" i="22"/>
  <c r="Y45" i="22"/>
  <c r="X45" i="22"/>
  <c r="W45" i="22"/>
  <c r="V45" i="22"/>
  <c r="U45" i="22"/>
  <c r="T45" i="22"/>
  <c r="S45" i="22"/>
  <c r="R45" i="22"/>
  <c r="Q45" i="22"/>
  <c r="P45" i="22"/>
  <c r="O45" i="22"/>
  <c r="AA44" i="22"/>
  <c r="Z44" i="22"/>
  <c r="Y44" i="22"/>
  <c r="X44" i="22"/>
  <c r="W44" i="22"/>
  <c r="V44" i="22"/>
  <c r="U44" i="22"/>
  <c r="T44" i="22"/>
  <c r="S44" i="22"/>
  <c r="R44" i="22"/>
  <c r="Q44" i="22"/>
  <c r="P44" i="22"/>
  <c r="O44" i="22"/>
  <c r="AA43" i="22"/>
  <c r="Z43" i="22"/>
  <c r="Y43" i="22"/>
  <c r="X43" i="22"/>
  <c r="W43" i="22"/>
  <c r="V43" i="22"/>
  <c r="U43" i="22"/>
  <c r="T43" i="22"/>
  <c r="S43" i="22"/>
  <c r="R43" i="22"/>
  <c r="Q43" i="22"/>
  <c r="P43" i="22"/>
  <c r="O43" i="22"/>
  <c r="AA42" i="22"/>
  <c r="Z42" i="22"/>
  <c r="Y42" i="22"/>
  <c r="X42" i="22"/>
  <c r="W42" i="22"/>
  <c r="V42" i="22"/>
  <c r="U42" i="22"/>
  <c r="T42" i="22"/>
  <c r="S42" i="22"/>
  <c r="R42" i="22"/>
  <c r="Q42" i="22"/>
  <c r="P42" i="22"/>
  <c r="O42" i="22"/>
  <c r="AA41" i="22"/>
  <c r="Z41" i="22"/>
  <c r="Y41" i="22"/>
  <c r="X41" i="22"/>
  <c r="W41" i="22"/>
  <c r="V41" i="22"/>
  <c r="U41" i="22"/>
  <c r="T41" i="22"/>
  <c r="S41" i="22"/>
  <c r="R41" i="22"/>
  <c r="Q41" i="22"/>
  <c r="P41" i="22"/>
  <c r="O41" i="22"/>
  <c r="AA40" i="22"/>
  <c r="Z40" i="22"/>
  <c r="Y40" i="22"/>
  <c r="X40" i="22"/>
  <c r="W40" i="22"/>
  <c r="V40" i="22"/>
  <c r="U40" i="22"/>
  <c r="T40" i="22"/>
  <c r="S40" i="22"/>
  <c r="R40" i="22"/>
  <c r="Q40" i="22"/>
  <c r="P40" i="22"/>
  <c r="O40" i="22"/>
  <c r="AA39" i="22"/>
  <c r="Z39" i="22"/>
  <c r="Y39" i="22"/>
  <c r="X39" i="22"/>
  <c r="W39" i="22"/>
  <c r="V39" i="22"/>
  <c r="U39" i="22"/>
  <c r="T39" i="22"/>
  <c r="S39" i="22"/>
  <c r="R39" i="22"/>
  <c r="Q39" i="22"/>
  <c r="P39" i="22"/>
  <c r="O39" i="22"/>
  <c r="AA38" i="22"/>
  <c r="Z38" i="22"/>
  <c r="Y38" i="22"/>
  <c r="X38" i="22"/>
  <c r="W38" i="22"/>
  <c r="V38" i="22"/>
  <c r="U38" i="22"/>
  <c r="T38" i="22"/>
  <c r="S38" i="22"/>
  <c r="R38" i="22"/>
  <c r="Q38" i="22"/>
  <c r="P38" i="22"/>
  <c r="O38" i="22"/>
  <c r="AA37" i="22"/>
  <c r="Z37" i="22"/>
  <c r="Y37" i="22"/>
  <c r="X37" i="22"/>
  <c r="W37" i="22"/>
  <c r="V37" i="22"/>
  <c r="U37" i="22"/>
  <c r="T37" i="22"/>
  <c r="S37" i="22"/>
  <c r="R37" i="22"/>
  <c r="Q37" i="22"/>
  <c r="P37" i="22"/>
  <c r="O37" i="22"/>
  <c r="AA36" i="22"/>
  <c r="Z36" i="22"/>
  <c r="Y36" i="22"/>
  <c r="X36" i="22"/>
  <c r="W36" i="22"/>
  <c r="V36" i="22"/>
  <c r="U36" i="22"/>
  <c r="T36" i="22"/>
  <c r="S36" i="22"/>
  <c r="R36" i="22"/>
  <c r="Q36" i="22"/>
  <c r="P36" i="22"/>
  <c r="O36" i="22"/>
  <c r="AA35" i="22"/>
  <c r="Z35" i="22"/>
  <c r="Y35" i="22"/>
  <c r="X35" i="22"/>
  <c r="W35" i="22"/>
  <c r="V35" i="22"/>
  <c r="U35" i="22"/>
  <c r="T35" i="22"/>
  <c r="S35" i="22"/>
  <c r="R35" i="22"/>
  <c r="Q35" i="22"/>
  <c r="P35" i="22"/>
  <c r="O35" i="22"/>
  <c r="AA34" i="22"/>
  <c r="Z34" i="22"/>
  <c r="Y34" i="22"/>
  <c r="X34" i="22"/>
  <c r="W34" i="22"/>
  <c r="V34" i="22"/>
  <c r="U34" i="22"/>
  <c r="T34" i="22"/>
  <c r="S34" i="22"/>
  <c r="R34" i="22"/>
  <c r="Q34" i="22"/>
  <c r="P34" i="22"/>
  <c r="O34" i="22"/>
  <c r="AA33" i="22"/>
  <c r="Z33" i="22"/>
  <c r="Y33" i="22"/>
  <c r="X33" i="22"/>
  <c r="W33" i="22"/>
  <c r="V33" i="22"/>
  <c r="U33" i="22"/>
  <c r="T33" i="22"/>
  <c r="S33" i="22"/>
  <c r="R33" i="22"/>
  <c r="Q33" i="22"/>
  <c r="P33" i="22"/>
  <c r="O33" i="22"/>
  <c r="AA32" i="22"/>
  <c r="Z32" i="22"/>
  <c r="Y32" i="22"/>
  <c r="X32" i="22"/>
  <c r="W32" i="22"/>
  <c r="V32" i="22"/>
  <c r="U32" i="22"/>
  <c r="T32" i="22"/>
  <c r="S32" i="22"/>
  <c r="R32" i="22"/>
  <c r="Q32" i="22"/>
  <c r="P32" i="22"/>
  <c r="O32" i="22"/>
  <c r="AA31" i="22"/>
  <c r="Z31" i="22"/>
  <c r="Y31" i="22"/>
  <c r="X31" i="22"/>
  <c r="W31" i="22"/>
  <c r="V31" i="22"/>
  <c r="U31" i="22"/>
  <c r="T31" i="22"/>
  <c r="S31" i="22"/>
  <c r="R31" i="22"/>
  <c r="Q31" i="22"/>
  <c r="P31" i="22"/>
  <c r="O31" i="22"/>
  <c r="AA30" i="22"/>
  <c r="Z30" i="22"/>
  <c r="Y30" i="22"/>
  <c r="X30" i="22"/>
  <c r="W30" i="22"/>
  <c r="V30" i="22"/>
  <c r="U30" i="22"/>
  <c r="T30" i="22"/>
  <c r="S30" i="22"/>
  <c r="R30" i="22"/>
  <c r="Q30" i="22"/>
  <c r="P30" i="22"/>
  <c r="O30" i="22"/>
  <c r="AA29" i="22"/>
  <c r="Z29" i="22"/>
  <c r="Y29" i="22"/>
  <c r="X29" i="22"/>
  <c r="W29" i="22"/>
  <c r="V29" i="22"/>
  <c r="U29" i="22"/>
  <c r="T29" i="22"/>
  <c r="S29" i="22"/>
  <c r="R29" i="22"/>
  <c r="Q29" i="22"/>
  <c r="P29" i="22"/>
  <c r="O29" i="22"/>
  <c r="AA28" i="22"/>
  <c r="Z28" i="22"/>
  <c r="Y28" i="22"/>
  <c r="X28" i="22"/>
  <c r="W28" i="22"/>
  <c r="V28" i="22"/>
  <c r="U28" i="22"/>
  <c r="T28" i="22"/>
  <c r="S28" i="22"/>
  <c r="R28" i="22"/>
  <c r="Q28" i="22"/>
  <c r="P28" i="22"/>
  <c r="O28" i="22"/>
  <c r="AA27" i="22"/>
  <c r="Z27" i="22"/>
  <c r="Y27" i="22"/>
  <c r="X27" i="22"/>
  <c r="W27" i="22"/>
  <c r="V27" i="22"/>
  <c r="U27" i="22"/>
  <c r="T27" i="22"/>
  <c r="S27" i="22"/>
  <c r="R27" i="22"/>
  <c r="Q27" i="22"/>
  <c r="P27" i="22"/>
  <c r="O27" i="22"/>
  <c r="AA26" i="22"/>
  <c r="Z26" i="22"/>
  <c r="Y26" i="22"/>
  <c r="X26" i="22"/>
  <c r="W26" i="22"/>
  <c r="V26" i="22"/>
  <c r="U26" i="22"/>
  <c r="T26" i="22"/>
  <c r="S26" i="22"/>
  <c r="R26" i="22"/>
  <c r="Q26" i="22"/>
  <c r="P26" i="22"/>
  <c r="O26" i="22"/>
  <c r="AA25" i="22"/>
  <c r="Z25" i="22"/>
  <c r="Y25" i="22"/>
  <c r="X25" i="22"/>
  <c r="W25" i="22"/>
  <c r="V25" i="22"/>
  <c r="U25" i="22"/>
  <c r="T25" i="22"/>
  <c r="S25" i="22"/>
  <c r="R25" i="22"/>
  <c r="Q25" i="22"/>
  <c r="P25" i="22"/>
  <c r="O25" i="22"/>
  <c r="AA24" i="22"/>
  <c r="Z24" i="22"/>
  <c r="Y24" i="22"/>
  <c r="X24" i="22"/>
  <c r="W24" i="22"/>
  <c r="V24" i="22"/>
  <c r="U24" i="22"/>
  <c r="T24" i="22"/>
  <c r="S24" i="22"/>
  <c r="R24" i="22"/>
  <c r="Q24" i="22"/>
  <c r="P24" i="22"/>
  <c r="O24" i="22"/>
  <c r="AA23" i="22"/>
  <c r="Z23" i="22"/>
  <c r="Y23" i="22"/>
  <c r="X23" i="22"/>
  <c r="W23" i="22"/>
  <c r="V23" i="22"/>
  <c r="U23" i="22"/>
  <c r="T23" i="22"/>
  <c r="S23" i="22"/>
  <c r="R23" i="22"/>
  <c r="Q23" i="22"/>
  <c r="P23" i="22"/>
  <c r="O23" i="22"/>
  <c r="AA22" i="22"/>
  <c r="Z22" i="22"/>
  <c r="Y22" i="22"/>
  <c r="X22" i="22"/>
  <c r="W22" i="22"/>
  <c r="V22" i="22"/>
  <c r="U22" i="22"/>
  <c r="T22" i="22"/>
  <c r="S22" i="22"/>
  <c r="R22" i="22"/>
  <c r="Q22" i="22"/>
  <c r="P22" i="22"/>
  <c r="O22" i="22"/>
  <c r="AA21" i="22"/>
  <c r="Z21" i="22"/>
  <c r="Y21" i="22"/>
  <c r="X21" i="22"/>
  <c r="W21" i="22"/>
  <c r="V21" i="22"/>
  <c r="U21" i="22"/>
  <c r="T21" i="22"/>
  <c r="S21" i="22"/>
  <c r="R21" i="22"/>
  <c r="Q21" i="22"/>
  <c r="P21" i="22"/>
  <c r="O21" i="22"/>
  <c r="AA20" i="22"/>
  <c r="Z20" i="22"/>
  <c r="Y20" i="22"/>
  <c r="X20" i="22"/>
  <c r="W20" i="22"/>
  <c r="V20" i="22"/>
  <c r="U20" i="22"/>
  <c r="T20" i="22"/>
  <c r="S20" i="22"/>
  <c r="R20" i="22"/>
  <c r="Q20" i="22"/>
  <c r="P20" i="22"/>
  <c r="O20" i="22"/>
  <c r="AA19" i="22"/>
  <c r="Z19" i="22"/>
  <c r="Y19" i="22"/>
  <c r="X19" i="22"/>
  <c r="W19" i="22"/>
  <c r="V19" i="22"/>
  <c r="U19" i="22"/>
  <c r="T19" i="22"/>
  <c r="S19" i="22"/>
  <c r="R19" i="22"/>
  <c r="Q19" i="22"/>
  <c r="P19" i="22"/>
  <c r="O19" i="22"/>
  <c r="AA18" i="22"/>
  <c r="Z18" i="22"/>
  <c r="Y18" i="22"/>
  <c r="X18" i="22"/>
  <c r="W18" i="22"/>
  <c r="V18" i="22"/>
  <c r="U18" i="22"/>
  <c r="T18" i="22"/>
  <c r="S18" i="22"/>
  <c r="R18" i="22"/>
  <c r="Q18" i="22"/>
  <c r="P18" i="22"/>
  <c r="O18" i="22"/>
  <c r="AA17" i="22"/>
  <c r="Z17" i="22"/>
  <c r="Y17" i="22"/>
  <c r="X17" i="22"/>
  <c r="W17" i="22"/>
  <c r="V17" i="22"/>
  <c r="U17" i="22"/>
  <c r="T17" i="22"/>
  <c r="S17" i="22"/>
  <c r="R17" i="22"/>
  <c r="Q17" i="22"/>
  <c r="P17" i="22"/>
  <c r="O17" i="22"/>
  <c r="AA16" i="22"/>
  <c r="Z16" i="22"/>
  <c r="Y16" i="22"/>
  <c r="X16" i="22"/>
  <c r="W16" i="22"/>
  <c r="V16" i="22"/>
  <c r="U16" i="22"/>
  <c r="T16" i="22"/>
  <c r="S16" i="22"/>
  <c r="R16" i="22"/>
  <c r="Q16" i="22"/>
  <c r="P16" i="22"/>
  <c r="O16" i="22"/>
  <c r="AA15" i="22"/>
  <c r="Z15" i="22"/>
  <c r="Y15" i="22"/>
  <c r="X15" i="22"/>
  <c r="W15" i="22"/>
  <c r="V15" i="22"/>
  <c r="U15" i="22"/>
  <c r="T15" i="22"/>
  <c r="S15" i="22"/>
  <c r="R15" i="22"/>
  <c r="Q15" i="22"/>
  <c r="P15" i="22"/>
  <c r="O15" i="22"/>
  <c r="AA14" i="22"/>
  <c r="Z14" i="22"/>
  <c r="Y14" i="22"/>
  <c r="X14" i="22"/>
  <c r="W14" i="22"/>
  <c r="V14" i="22"/>
  <c r="U14" i="22"/>
  <c r="T14" i="22"/>
  <c r="S14" i="22"/>
  <c r="R14" i="22"/>
  <c r="Q14" i="22"/>
  <c r="P14" i="22"/>
  <c r="O14" i="22"/>
  <c r="AA13" i="22"/>
  <c r="Z13" i="22"/>
  <c r="Y13" i="22"/>
  <c r="X13" i="22"/>
  <c r="W13" i="22"/>
  <c r="V13" i="22"/>
  <c r="U13" i="22"/>
  <c r="T13" i="22"/>
  <c r="S13" i="22"/>
  <c r="R13" i="22"/>
  <c r="Q13" i="22"/>
  <c r="P13" i="22"/>
  <c r="O13" i="22"/>
  <c r="AA12" i="22"/>
  <c r="Z12" i="22"/>
  <c r="Y12" i="22"/>
  <c r="X12" i="22"/>
  <c r="W12" i="22"/>
  <c r="V12" i="22"/>
  <c r="U12" i="22"/>
  <c r="T12" i="22"/>
  <c r="S12" i="22"/>
  <c r="R12" i="22"/>
  <c r="Q12" i="22"/>
  <c r="P12" i="22"/>
  <c r="O12" i="22"/>
  <c r="AA11" i="22"/>
  <c r="Z11" i="22"/>
  <c r="Y11" i="22"/>
  <c r="X11" i="22"/>
  <c r="W11" i="22"/>
  <c r="V11" i="22"/>
  <c r="U11" i="22"/>
  <c r="T11" i="22"/>
  <c r="S11" i="22"/>
  <c r="R11" i="22"/>
  <c r="Q11" i="22"/>
  <c r="P11" i="22"/>
  <c r="O11" i="22"/>
  <c r="AA10" i="22"/>
  <c r="Z10" i="22"/>
  <c r="Y10" i="22"/>
  <c r="X10" i="22"/>
  <c r="W10" i="22"/>
  <c r="V10" i="22"/>
  <c r="U10" i="22"/>
  <c r="T10" i="22"/>
  <c r="S10" i="22"/>
  <c r="R10" i="22"/>
  <c r="Q10" i="22"/>
  <c r="P10" i="22"/>
  <c r="O10" i="22"/>
  <c r="AO6" i="22"/>
  <c r="AO159" i="22" s="1"/>
  <c r="AA159" i="22" s="1"/>
  <c r="AN6" i="22"/>
  <c r="AN140" i="22" s="1"/>
  <c r="Z140" i="22" s="1"/>
  <c r="AM6" i="22"/>
  <c r="AL6" i="22"/>
  <c r="AK6" i="22"/>
  <c r="AJ6" i="22"/>
  <c r="AJ140" i="22" s="1"/>
  <c r="V140" i="22" s="1"/>
  <c r="AI6" i="22"/>
  <c r="AI159" i="22" s="1"/>
  <c r="U159" i="22" s="1"/>
  <c r="AH6" i="22"/>
  <c r="AH109" i="22" s="1"/>
  <c r="T109" i="22" s="1"/>
  <c r="AG6" i="22"/>
  <c r="AF6" i="22"/>
  <c r="AF140" i="22" s="1"/>
  <c r="R140" i="22" s="1"/>
  <c r="AE6" i="22"/>
  <c r="AE159" i="22" s="1"/>
  <c r="Q159" i="22" s="1"/>
  <c r="AD6" i="22"/>
  <c r="AD109" i="22" s="1"/>
  <c r="P109" i="22" s="1"/>
  <c r="AC6" i="22"/>
  <c r="Q6" i="22"/>
  <c r="O6" i="22"/>
  <c r="AM5" i="22"/>
  <c r="AC5" i="22"/>
  <c r="B2" i="22"/>
  <c r="B3" i="47"/>
  <c r="W180" i="47"/>
  <c r="V180" i="47"/>
  <c r="U180" i="47"/>
  <c r="T180" i="47"/>
  <c r="S180" i="47"/>
  <c r="R180" i="47"/>
  <c r="Q180" i="47"/>
  <c r="P180" i="47"/>
  <c r="O180" i="47"/>
  <c r="N180" i="47"/>
  <c r="M180" i="47"/>
  <c r="L180" i="47"/>
  <c r="K180" i="47"/>
  <c r="W179" i="47"/>
  <c r="V179" i="47"/>
  <c r="U179" i="47"/>
  <c r="T179" i="47"/>
  <c r="S179" i="47"/>
  <c r="R179" i="47"/>
  <c r="Q179" i="47"/>
  <c r="P179" i="47"/>
  <c r="O179" i="47"/>
  <c r="N179" i="47"/>
  <c r="M179" i="47"/>
  <c r="L179" i="47"/>
  <c r="K179" i="47"/>
  <c r="W178" i="47"/>
  <c r="V178" i="47"/>
  <c r="U178" i="47"/>
  <c r="T178" i="47"/>
  <c r="S178" i="47"/>
  <c r="R178" i="47"/>
  <c r="Q178" i="47"/>
  <c r="P178" i="47"/>
  <c r="O178" i="47"/>
  <c r="N178" i="47"/>
  <c r="M178" i="47"/>
  <c r="L178" i="47"/>
  <c r="K178" i="47"/>
  <c r="W177" i="47"/>
  <c r="V177" i="47"/>
  <c r="U177" i="47"/>
  <c r="T177" i="47"/>
  <c r="S177" i="47"/>
  <c r="R177" i="47"/>
  <c r="Q177" i="47"/>
  <c r="P177" i="47"/>
  <c r="O177" i="47"/>
  <c r="N177" i="47"/>
  <c r="M177" i="47"/>
  <c r="L177" i="47"/>
  <c r="K177" i="47"/>
  <c r="W176" i="47"/>
  <c r="V176" i="47"/>
  <c r="U176" i="47"/>
  <c r="T176" i="47"/>
  <c r="S176" i="47"/>
  <c r="R176" i="47"/>
  <c r="Q176" i="47"/>
  <c r="P176" i="47"/>
  <c r="O176" i="47"/>
  <c r="N176" i="47"/>
  <c r="M176" i="47"/>
  <c r="L176" i="47"/>
  <c r="K176" i="47"/>
  <c r="W175" i="47"/>
  <c r="V175" i="47"/>
  <c r="U175" i="47"/>
  <c r="T175" i="47"/>
  <c r="S175" i="47"/>
  <c r="R175" i="47"/>
  <c r="Q175" i="47"/>
  <c r="P175" i="47"/>
  <c r="O175" i="47"/>
  <c r="N175" i="47"/>
  <c r="M175" i="47"/>
  <c r="L175" i="47"/>
  <c r="K175" i="47"/>
  <c r="W174" i="47"/>
  <c r="V174" i="47"/>
  <c r="U174" i="47"/>
  <c r="T174" i="47"/>
  <c r="S174" i="47"/>
  <c r="R174" i="47"/>
  <c r="Q174" i="47"/>
  <c r="P174" i="47"/>
  <c r="O174" i="47"/>
  <c r="N174" i="47"/>
  <c r="M174" i="47"/>
  <c r="L174" i="47"/>
  <c r="K174" i="47"/>
  <c r="W173" i="47"/>
  <c r="V173" i="47"/>
  <c r="U173" i="47"/>
  <c r="T173" i="47"/>
  <c r="S173" i="47"/>
  <c r="R173" i="47"/>
  <c r="Q173" i="47"/>
  <c r="P173" i="47"/>
  <c r="O173" i="47"/>
  <c r="N173" i="47"/>
  <c r="M173" i="47"/>
  <c r="L173" i="47"/>
  <c r="K173" i="47"/>
  <c r="W172" i="47"/>
  <c r="V172" i="47"/>
  <c r="U172" i="47"/>
  <c r="T172" i="47"/>
  <c r="S172" i="47"/>
  <c r="R172" i="47"/>
  <c r="Q172" i="47"/>
  <c r="P172" i="47"/>
  <c r="O172" i="47"/>
  <c r="N172" i="47"/>
  <c r="M172" i="47"/>
  <c r="L172" i="47"/>
  <c r="K172" i="47"/>
  <c r="W171" i="47"/>
  <c r="V171" i="47"/>
  <c r="U171" i="47"/>
  <c r="T171" i="47"/>
  <c r="S171" i="47"/>
  <c r="R171" i="47"/>
  <c r="Q171" i="47"/>
  <c r="P171" i="47"/>
  <c r="O171" i="47"/>
  <c r="N171" i="47"/>
  <c r="M171" i="47"/>
  <c r="L171" i="47"/>
  <c r="K171" i="47"/>
  <c r="W170" i="47"/>
  <c r="V170" i="47"/>
  <c r="U170" i="47"/>
  <c r="T170" i="47"/>
  <c r="S170" i="47"/>
  <c r="R170" i="47"/>
  <c r="Q170" i="47"/>
  <c r="P170" i="47"/>
  <c r="O170" i="47"/>
  <c r="N170" i="47"/>
  <c r="M170" i="47"/>
  <c r="L170" i="47"/>
  <c r="K170" i="47"/>
  <c r="W169" i="47"/>
  <c r="V169" i="47"/>
  <c r="U169" i="47"/>
  <c r="T169" i="47"/>
  <c r="S169" i="47"/>
  <c r="R169" i="47"/>
  <c r="Q169" i="47"/>
  <c r="P169" i="47"/>
  <c r="O169" i="47"/>
  <c r="N169" i="47"/>
  <c r="M169" i="47"/>
  <c r="L169" i="47"/>
  <c r="K169" i="47"/>
  <c r="W168" i="47"/>
  <c r="V168" i="47"/>
  <c r="U168" i="47"/>
  <c r="T168" i="47"/>
  <c r="S168" i="47"/>
  <c r="R168" i="47"/>
  <c r="Q168" i="47"/>
  <c r="P168" i="47"/>
  <c r="O168" i="47"/>
  <c r="N168" i="47"/>
  <c r="M168" i="47"/>
  <c r="L168" i="47"/>
  <c r="K168" i="47"/>
  <c r="W167" i="47"/>
  <c r="V167" i="47"/>
  <c r="U167" i="47"/>
  <c r="T167" i="47"/>
  <c r="S167" i="47"/>
  <c r="R167" i="47"/>
  <c r="Q167" i="47"/>
  <c r="P167" i="47"/>
  <c r="O167" i="47"/>
  <c r="N167" i="47"/>
  <c r="M167" i="47"/>
  <c r="L167" i="47"/>
  <c r="K167" i="47"/>
  <c r="W166" i="47"/>
  <c r="V166" i="47"/>
  <c r="U166" i="47"/>
  <c r="T166" i="47"/>
  <c r="S166" i="47"/>
  <c r="R166" i="47"/>
  <c r="Q166" i="47"/>
  <c r="P166" i="47"/>
  <c r="O166" i="47"/>
  <c r="N166" i="47"/>
  <c r="M166" i="47"/>
  <c r="L166" i="47"/>
  <c r="K166" i="47"/>
  <c r="W165" i="47"/>
  <c r="V165" i="47"/>
  <c r="U165" i="47"/>
  <c r="T165" i="47"/>
  <c r="S165" i="47"/>
  <c r="R165" i="47"/>
  <c r="Q165" i="47"/>
  <c r="P165" i="47"/>
  <c r="O165" i="47"/>
  <c r="N165" i="47"/>
  <c r="M165" i="47"/>
  <c r="L165" i="47"/>
  <c r="K165" i="47"/>
  <c r="W164" i="47"/>
  <c r="V164" i="47"/>
  <c r="U164" i="47"/>
  <c r="T164" i="47"/>
  <c r="S164" i="47"/>
  <c r="R164" i="47"/>
  <c r="Q164" i="47"/>
  <c r="P164" i="47"/>
  <c r="O164" i="47"/>
  <c r="N164" i="47"/>
  <c r="M164" i="47"/>
  <c r="L164" i="47"/>
  <c r="K164" i="47"/>
  <c r="W163" i="47"/>
  <c r="V163" i="47"/>
  <c r="U163" i="47"/>
  <c r="T163" i="47"/>
  <c r="S163" i="47"/>
  <c r="R163" i="47"/>
  <c r="Q163" i="47"/>
  <c r="P163" i="47"/>
  <c r="O163" i="47"/>
  <c r="N163" i="47"/>
  <c r="M163" i="47"/>
  <c r="L163" i="47"/>
  <c r="K163" i="47"/>
  <c r="W162" i="47"/>
  <c r="V162" i="47"/>
  <c r="U162" i="47"/>
  <c r="T162" i="47"/>
  <c r="S162" i="47"/>
  <c r="R162" i="47"/>
  <c r="Q162" i="47"/>
  <c r="P162" i="47"/>
  <c r="O162" i="47"/>
  <c r="N162" i="47"/>
  <c r="M162" i="47"/>
  <c r="L162" i="47"/>
  <c r="K162" i="47"/>
  <c r="W161" i="47"/>
  <c r="V161" i="47"/>
  <c r="U161" i="47"/>
  <c r="T161" i="47"/>
  <c r="S161" i="47"/>
  <c r="R161" i="47"/>
  <c r="Q161" i="47"/>
  <c r="P161" i="47"/>
  <c r="O161" i="47"/>
  <c r="N161" i="47"/>
  <c r="M161" i="47"/>
  <c r="L161" i="47"/>
  <c r="K161" i="47"/>
  <c r="W160" i="47"/>
  <c r="V160" i="47"/>
  <c r="U160" i="47"/>
  <c r="T160" i="47"/>
  <c r="S160" i="47"/>
  <c r="R160" i="47"/>
  <c r="Q160" i="47"/>
  <c r="P160" i="47"/>
  <c r="O160" i="47"/>
  <c r="N160" i="47"/>
  <c r="M160" i="47"/>
  <c r="L160" i="47"/>
  <c r="K160" i="47"/>
  <c r="W158" i="47"/>
  <c r="V158" i="47"/>
  <c r="U158" i="47"/>
  <c r="T158" i="47"/>
  <c r="S158" i="47"/>
  <c r="R158" i="47"/>
  <c r="Q158" i="47"/>
  <c r="P158" i="47"/>
  <c r="O158" i="47"/>
  <c r="N158" i="47"/>
  <c r="M158" i="47"/>
  <c r="L158" i="47"/>
  <c r="K158" i="47"/>
  <c r="W157" i="47"/>
  <c r="V157" i="47"/>
  <c r="U157" i="47"/>
  <c r="T157" i="47"/>
  <c r="S157" i="47"/>
  <c r="R157" i="47"/>
  <c r="Q157" i="47"/>
  <c r="P157" i="47"/>
  <c r="O157" i="47"/>
  <c r="N157" i="47"/>
  <c r="M157" i="47"/>
  <c r="L157" i="47"/>
  <c r="K157" i="47"/>
  <c r="W156" i="47"/>
  <c r="V156" i="47"/>
  <c r="U156" i="47"/>
  <c r="T156" i="47"/>
  <c r="S156" i="47"/>
  <c r="R156" i="47"/>
  <c r="Q156" i="47"/>
  <c r="P156" i="47"/>
  <c r="O156" i="47"/>
  <c r="N156" i="47"/>
  <c r="M156" i="47"/>
  <c r="L156" i="47"/>
  <c r="K156" i="47"/>
  <c r="W155" i="47"/>
  <c r="V155" i="47"/>
  <c r="U155" i="47"/>
  <c r="T155" i="47"/>
  <c r="S155" i="47"/>
  <c r="R155" i="47"/>
  <c r="Q155" i="47"/>
  <c r="P155" i="47"/>
  <c r="O155" i="47"/>
  <c r="N155" i="47"/>
  <c r="M155" i="47"/>
  <c r="L155" i="47"/>
  <c r="K155" i="47"/>
  <c r="W154" i="47"/>
  <c r="V154" i="47"/>
  <c r="U154" i="47"/>
  <c r="T154" i="47"/>
  <c r="S154" i="47"/>
  <c r="R154" i="47"/>
  <c r="Q154" i="47"/>
  <c r="P154" i="47"/>
  <c r="O154" i="47"/>
  <c r="N154" i="47"/>
  <c r="M154" i="47"/>
  <c r="L154" i="47"/>
  <c r="K154" i="47"/>
  <c r="W153" i="47"/>
  <c r="V153" i="47"/>
  <c r="U153" i="47"/>
  <c r="T153" i="47"/>
  <c r="S153" i="47"/>
  <c r="R153" i="47"/>
  <c r="Q153" i="47"/>
  <c r="P153" i="47"/>
  <c r="O153" i="47"/>
  <c r="N153" i="47"/>
  <c r="M153" i="47"/>
  <c r="L153" i="47"/>
  <c r="K153" i="47"/>
  <c r="W152" i="47"/>
  <c r="V152" i="47"/>
  <c r="U152" i="47"/>
  <c r="T152" i="47"/>
  <c r="S152" i="47"/>
  <c r="R152" i="47"/>
  <c r="Q152" i="47"/>
  <c r="P152" i="47"/>
  <c r="O152" i="47"/>
  <c r="N152" i="47"/>
  <c r="M152" i="47"/>
  <c r="L152" i="47"/>
  <c r="K152" i="47"/>
  <c r="W151" i="47"/>
  <c r="V151" i="47"/>
  <c r="U151" i="47"/>
  <c r="T151" i="47"/>
  <c r="S151" i="47"/>
  <c r="R151" i="47"/>
  <c r="Q151" i="47"/>
  <c r="P151" i="47"/>
  <c r="O151" i="47"/>
  <c r="N151" i="47"/>
  <c r="M151" i="47"/>
  <c r="L151" i="47"/>
  <c r="K151" i="47"/>
  <c r="W150" i="47"/>
  <c r="V150" i="47"/>
  <c r="U150" i="47"/>
  <c r="T150" i="47"/>
  <c r="S150" i="47"/>
  <c r="R150" i="47"/>
  <c r="Q150" i="47"/>
  <c r="P150" i="47"/>
  <c r="O150" i="47"/>
  <c r="N150" i="47"/>
  <c r="M150" i="47"/>
  <c r="L150" i="47"/>
  <c r="K150" i="47"/>
  <c r="W149" i="47"/>
  <c r="V149" i="47"/>
  <c r="U149" i="47"/>
  <c r="T149" i="47"/>
  <c r="S149" i="47"/>
  <c r="R149" i="47"/>
  <c r="Q149" i="47"/>
  <c r="P149" i="47"/>
  <c r="O149" i="47"/>
  <c r="N149" i="47"/>
  <c r="M149" i="47"/>
  <c r="L149" i="47"/>
  <c r="K149" i="47"/>
  <c r="W148" i="47"/>
  <c r="V148" i="47"/>
  <c r="U148" i="47"/>
  <c r="T148" i="47"/>
  <c r="S148" i="47"/>
  <c r="R148" i="47"/>
  <c r="Q148" i="47"/>
  <c r="P148" i="47"/>
  <c r="O148" i="47"/>
  <c r="N148" i="47"/>
  <c r="M148" i="47"/>
  <c r="L148" i="47"/>
  <c r="K148" i="47"/>
  <c r="W147" i="47"/>
  <c r="V147" i="47"/>
  <c r="U147" i="47"/>
  <c r="T147" i="47"/>
  <c r="S147" i="47"/>
  <c r="R147" i="47"/>
  <c r="Q147" i="47"/>
  <c r="P147" i="47"/>
  <c r="O147" i="47"/>
  <c r="N147" i="47"/>
  <c r="M147" i="47"/>
  <c r="L147" i="47"/>
  <c r="K147" i="47"/>
  <c r="W146" i="47"/>
  <c r="V146" i="47"/>
  <c r="U146" i="47"/>
  <c r="T146" i="47"/>
  <c r="S146" i="47"/>
  <c r="R146" i="47"/>
  <c r="Q146" i="47"/>
  <c r="P146" i="47"/>
  <c r="O146" i="47"/>
  <c r="N146" i="47"/>
  <c r="M146" i="47"/>
  <c r="L146" i="47"/>
  <c r="K146" i="47"/>
  <c r="W145" i="47"/>
  <c r="V145" i="47"/>
  <c r="U145" i="47"/>
  <c r="T145" i="47"/>
  <c r="S145" i="47"/>
  <c r="R145" i="47"/>
  <c r="Q145" i="47"/>
  <c r="P145" i="47"/>
  <c r="O145" i="47"/>
  <c r="N145" i="47"/>
  <c r="M145" i="47"/>
  <c r="L145" i="47"/>
  <c r="K145" i="47"/>
  <c r="W144" i="47"/>
  <c r="V144" i="47"/>
  <c r="U144" i="47"/>
  <c r="T144" i="47"/>
  <c r="S144" i="47"/>
  <c r="R144" i="47"/>
  <c r="Q144" i="47"/>
  <c r="P144" i="47"/>
  <c r="O144" i="47"/>
  <c r="N144" i="47"/>
  <c r="M144" i="47"/>
  <c r="L144" i="47"/>
  <c r="K144" i="47"/>
  <c r="W143" i="47"/>
  <c r="V143" i="47"/>
  <c r="U143" i="47"/>
  <c r="T143" i="47"/>
  <c r="S143" i="47"/>
  <c r="R143" i="47"/>
  <c r="Q143" i="47"/>
  <c r="P143" i="47"/>
  <c r="O143" i="47"/>
  <c r="N143" i="47"/>
  <c r="M143" i="47"/>
  <c r="L143" i="47"/>
  <c r="K143" i="47"/>
  <c r="W142" i="47"/>
  <c r="V142" i="47"/>
  <c r="U142" i="47"/>
  <c r="T142" i="47"/>
  <c r="S142" i="47"/>
  <c r="R142" i="47"/>
  <c r="Q142" i="47"/>
  <c r="P142" i="47"/>
  <c r="O142" i="47"/>
  <c r="N142" i="47"/>
  <c r="M142" i="47"/>
  <c r="L142" i="47"/>
  <c r="K142" i="47"/>
  <c r="W141" i="47"/>
  <c r="V141" i="47"/>
  <c r="U141" i="47"/>
  <c r="T141" i="47"/>
  <c r="S141" i="47"/>
  <c r="R141" i="47"/>
  <c r="Q141" i="47"/>
  <c r="P141" i="47"/>
  <c r="O141" i="47"/>
  <c r="N141" i="47"/>
  <c r="M141" i="47"/>
  <c r="L141" i="47"/>
  <c r="K141" i="47"/>
  <c r="W139" i="47"/>
  <c r="V139" i="47"/>
  <c r="U139" i="47"/>
  <c r="T139" i="47"/>
  <c r="S139" i="47"/>
  <c r="R139" i="47"/>
  <c r="Q139" i="47"/>
  <c r="P139" i="47"/>
  <c r="O139" i="47"/>
  <c r="N139" i="47"/>
  <c r="M139" i="47"/>
  <c r="L139" i="47"/>
  <c r="K139" i="47"/>
  <c r="W138" i="47"/>
  <c r="V138" i="47"/>
  <c r="U138" i="47"/>
  <c r="T138" i="47"/>
  <c r="S138" i="47"/>
  <c r="R138" i="47"/>
  <c r="Q138" i="47"/>
  <c r="P138" i="47"/>
  <c r="O138" i="47"/>
  <c r="N138" i="47"/>
  <c r="M138" i="47"/>
  <c r="L138" i="47"/>
  <c r="K138" i="47"/>
  <c r="W137" i="47"/>
  <c r="V137" i="47"/>
  <c r="U137" i="47"/>
  <c r="T137" i="47"/>
  <c r="S137" i="47"/>
  <c r="R137" i="47"/>
  <c r="Q137" i="47"/>
  <c r="P137" i="47"/>
  <c r="O137" i="47"/>
  <c r="N137" i="47"/>
  <c r="M137" i="47"/>
  <c r="L137" i="47"/>
  <c r="K137" i="47"/>
  <c r="W136" i="47"/>
  <c r="V136" i="47"/>
  <c r="U136" i="47"/>
  <c r="T136" i="47"/>
  <c r="S136" i="47"/>
  <c r="R136" i="47"/>
  <c r="Q136" i="47"/>
  <c r="P136" i="47"/>
  <c r="O136" i="47"/>
  <c r="N136" i="47"/>
  <c r="M136" i="47"/>
  <c r="L136" i="47"/>
  <c r="K136" i="47"/>
  <c r="W135" i="47"/>
  <c r="V135" i="47"/>
  <c r="U135" i="47"/>
  <c r="T135" i="47"/>
  <c r="S135" i="47"/>
  <c r="R135" i="47"/>
  <c r="Q135" i="47"/>
  <c r="P135" i="47"/>
  <c r="O135" i="47"/>
  <c r="N135" i="47"/>
  <c r="M135" i="47"/>
  <c r="L135" i="47"/>
  <c r="K135" i="47"/>
  <c r="W134" i="47"/>
  <c r="V134" i="47"/>
  <c r="U134" i="47"/>
  <c r="T134" i="47"/>
  <c r="S134" i="47"/>
  <c r="R134" i="47"/>
  <c r="Q134" i="47"/>
  <c r="P134" i="47"/>
  <c r="O134" i="47"/>
  <c r="N134" i="47"/>
  <c r="M134" i="47"/>
  <c r="L134" i="47"/>
  <c r="K134" i="47"/>
  <c r="W133" i="47"/>
  <c r="V133" i="47"/>
  <c r="U133" i="47"/>
  <c r="T133" i="47"/>
  <c r="S133" i="47"/>
  <c r="R133" i="47"/>
  <c r="Q133" i="47"/>
  <c r="P133" i="47"/>
  <c r="O133" i="47"/>
  <c r="N133" i="47"/>
  <c r="M133" i="47"/>
  <c r="L133" i="47"/>
  <c r="K133" i="47"/>
  <c r="W132" i="47"/>
  <c r="V132" i="47"/>
  <c r="U132" i="47"/>
  <c r="T132" i="47"/>
  <c r="S132" i="47"/>
  <c r="R132" i="47"/>
  <c r="Q132" i="47"/>
  <c r="P132" i="47"/>
  <c r="O132" i="47"/>
  <c r="N132" i="47"/>
  <c r="M132" i="47"/>
  <c r="L132" i="47"/>
  <c r="K132" i="47"/>
  <c r="W131" i="47"/>
  <c r="V131" i="47"/>
  <c r="U131" i="47"/>
  <c r="T131" i="47"/>
  <c r="S131" i="47"/>
  <c r="R131" i="47"/>
  <c r="Q131" i="47"/>
  <c r="P131" i="47"/>
  <c r="O131" i="47"/>
  <c r="N131" i="47"/>
  <c r="M131" i="47"/>
  <c r="L131" i="47"/>
  <c r="K131" i="47"/>
  <c r="W130" i="47"/>
  <c r="V130" i="47"/>
  <c r="U130" i="47"/>
  <c r="I130" i="47" s="1"/>
  <c r="T130" i="47"/>
  <c r="S130" i="47"/>
  <c r="R130" i="47"/>
  <c r="Q130" i="47"/>
  <c r="P130" i="47"/>
  <c r="O130" i="47"/>
  <c r="N130" i="47"/>
  <c r="M130" i="47"/>
  <c r="L130" i="47"/>
  <c r="K130" i="47"/>
  <c r="W129" i="47"/>
  <c r="V129" i="47"/>
  <c r="U129" i="47"/>
  <c r="T129" i="47"/>
  <c r="S129" i="47"/>
  <c r="R129" i="47"/>
  <c r="Q129" i="47"/>
  <c r="P129" i="47"/>
  <c r="O129" i="47"/>
  <c r="N129" i="47"/>
  <c r="M129" i="47"/>
  <c r="L129" i="47"/>
  <c r="K129" i="47"/>
  <c r="H129" i="47" s="1"/>
  <c r="W128" i="47"/>
  <c r="V128" i="47"/>
  <c r="U128" i="47"/>
  <c r="I128" i="47" s="1"/>
  <c r="T128" i="47"/>
  <c r="S128" i="47"/>
  <c r="R128" i="47"/>
  <c r="Q128" i="47"/>
  <c r="P128" i="47"/>
  <c r="O128" i="47"/>
  <c r="N128" i="47"/>
  <c r="M128" i="47"/>
  <c r="L128" i="47"/>
  <c r="K128" i="47"/>
  <c r="W127" i="47"/>
  <c r="V127" i="47"/>
  <c r="U127" i="47"/>
  <c r="T127" i="47"/>
  <c r="S127" i="47"/>
  <c r="R127" i="47"/>
  <c r="Q127" i="47"/>
  <c r="P127" i="47"/>
  <c r="O127" i="47"/>
  <c r="N127" i="47"/>
  <c r="M127" i="47"/>
  <c r="L127" i="47"/>
  <c r="K127" i="47"/>
  <c r="W126" i="47"/>
  <c r="V126" i="47"/>
  <c r="U126" i="47"/>
  <c r="T126" i="47"/>
  <c r="S126" i="47"/>
  <c r="R126" i="47"/>
  <c r="Q126" i="47"/>
  <c r="P126" i="47"/>
  <c r="O126" i="47"/>
  <c r="N126" i="47"/>
  <c r="M126" i="47"/>
  <c r="L126" i="47"/>
  <c r="K126" i="47"/>
  <c r="W125" i="47"/>
  <c r="V125" i="47"/>
  <c r="U125" i="47"/>
  <c r="T125" i="47"/>
  <c r="S125" i="47"/>
  <c r="R125" i="47"/>
  <c r="Q125" i="47"/>
  <c r="P125" i="47"/>
  <c r="O125" i="47"/>
  <c r="N125" i="47"/>
  <c r="M125" i="47"/>
  <c r="L125" i="47"/>
  <c r="K125" i="47"/>
  <c r="W124" i="47"/>
  <c r="V124" i="47"/>
  <c r="U124" i="47"/>
  <c r="T124" i="47"/>
  <c r="S124" i="47"/>
  <c r="R124" i="47"/>
  <c r="Q124" i="47"/>
  <c r="P124" i="47"/>
  <c r="O124" i="47"/>
  <c r="N124" i="47"/>
  <c r="M124" i="47"/>
  <c r="L124" i="47"/>
  <c r="K124" i="47"/>
  <c r="W123" i="47"/>
  <c r="V123" i="47"/>
  <c r="U123" i="47"/>
  <c r="T123" i="47"/>
  <c r="S123" i="47"/>
  <c r="R123" i="47"/>
  <c r="Q123" i="47"/>
  <c r="P123" i="47"/>
  <c r="O123" i="47"/>
  <c r="N123" i="47"/>
  <c r="M123" i="47"/>
  <c r="L123" i="47"/>
  <c r="K123" i="47"/>
  <c r="H123" i="47" s="1"/>
  <c r="W122" i="47"/>
  <c r="V122" i="47"/>
  <c r="U122" i="47"/>
  <c r="I122" i="47" s="1"/>
  <c r="T122" i="47"/>
  <c r="S122" i="47"/>
  <c r="R122" i="47"/>
  <c r="Q122" i="47"/>
  <c r="P122" i="47"/>
  <c r="O122" i="47"/>
  <c r="N122" i="47"/>
  <c r="M122" i="47"/>
  <c r="L122" i="47"/>
  <c r="K122" i="47"/>
  <c r="W121" i="47"/>
  <c r="V121" i="47"/>
  <c r="U121" i="47"/>
  <c r="T121" i="47"/>
  <c r="S121" i="47"/>
  <c r="R121" i="47"/>
  <c r="Q121" i="47"/>
  <c r="P121" i="47"/>
  <c r="O121" i="47"/>
  <c r="N121" i="47"/>
  <c r="M121" i="47"/>
  <c r="L121" i="47"/>
  <c r="K121" i="47"/>
  <c r="W120" i="47"/>
  <c r="V120" i="47"/>
  <c r="U120" i="47"/>
  <c r="T120" i="47"/>
  <c r="S120" i="47"/>
  <c r="R120" i="47"/>
  <c r="Q120" i="47"/>
  <c r="P120" i="47"/>
  <c r="O120" i="47"/>
  <c r="N120" i="47"/>
  <c r="M120" i="47"/>
  <c r="L120" i="47"/>
  <c r="K120" i="47"/>
  <c r="W119" i="47"/>
  <c r="V119" i="47"/>
  <c r="U119" i="47"/>
  <c r="T119" i="47"/>
  <c r="S119" i="47"/>
  <c r="R119" i="47"/>
  <c r="Q119" i="47"/>
  <c r="P119" i="47"/>
  <c r="O119" i="47"/>
  <c r="N119" i="47"/>
  <c r="M119" i="47"/>
  <c r="L119" i="47"/>
  <c r="K119" i="47"/>
  <c r="W118" i="47"/>
  <c r="V118" i="47"/>
  <c r="U118" i="47"/>
  <c r="T118" i="47"/>
  <c r="S118" i="47"/>
  <c r="R118" i="47"/>
  <c r="Q118" i="47"/>
  <c r="P118" i="47"/>
  <c r="O118" i="47"/>
  <c r="N118" i="47"/>
  <c r="M118" i="47"/>
  <c r="L118" i="47"/>
  <c r="K118" i="47"/>
  <c r="W116" i="47"/>
  <c r="V116" i="47"/>
  <c r="U116" i="47"/>
  <c r="T116" i="47"/>
  <c r="S116" i="47"/>
  <c r="R116" i="47"/>
  <c r="Q116" i="47"/>
  <c r="P116" i="47"/>
  <c r="O116" i="47"/>
  <c r="N116" i="47"/>
  <c r="M116" i="47"/>
  <c r="L116" i="47"/>
  <c r="K116" i="47"/>
  <c r="W115" i="47"/>
  <c r="V115" i="47"/>
  <c r="U115" i="47"/>
  <c r="T115" i="47"/>
  <c r="S115" i="47"/>
  <c r="R115" i="47"/>
  <c r="Q115" i="47"/>
  <c r="P115" i="47"/>
  <c r="O115" i="47"/>
  <c r="N115" i="47"/>
  <c r="M115" i="47"/>
  <c r="L115" i="47"/>
  <c r="K115" i="47"/>
  <c r="W114" i="47"/>
  <c r="V114" i="47"/>
  <c r="U114" i="47"/>
  <c r="T114" i="47"/>
  <c r="S114" i="47"/>
  <c r="R114" i="47"/>
  <c r="Q114" i="47"/>
  <c r="P114" i="47"/>
  <c r="O114" i="47"/>
  <c r="N114" i="47"/>
  <c r="M114" i="47"/>
  <c r="L114" i="47"/>
  <c r="K114" i="47"/>
  <c r="W113" i="47"/>
  <c r="V113" i="47"/>
  <c r="U113" i="47"/>
  <c r="T113" i="47"/>
  <c r="S113" i="47"/>
  <c r="R113" i="47"/>
  <c r="Q113" i="47"/>
  <c r="P113" i="47"/>
  <c r="O113" i="47"/>
  <c r="N113" i="47"/>
  <c r="M113" i="47"/>
  <c r="L113" i="47"/>
  <c r="K113" i="47"/>
  <c r="W112" i="47"/>
  <c r="V112" i="47"/>
  <c r="U112" i="47"/>
  <c r="T112" i="47"/>
  <c r="S112" i="47"/>
  <c r="R112" i="47"/>
  <c r="Q112" i="47"/>
  <c r="P112" i="47"/>
  <c r="O112" i="47"/>
  <c r="N112" i="47"/>
  <c r="M112" i="47"/>
  <c r="L112" i="47"/>
  <c r="K112" i="47"/>
  <c r="W111" i="47"/>
  <c r="V111" i="47"/>
  <c r="U111" i="47"/>
  <c r="T111" i="47"/>
  <c r="S111" i="47"/>
  <c r="R111" i="47"/>
  <c r="Q111" i="47"/>
  <c r="P111" i="47"/>
  <c r="O111" i="47"/>
  <c r="N111" i="47"/>
  <c r="M111" i="47"/>
  <c r="L111" i="47"/>
  <c r="K111" i="47"/>
  <c r="W110" i="47"/>
  <c r="V110" i="47"/>
  <c r="U110" i="47"/>
  <c r="T110" i="47"/>
  <c r="S110" i="47"/>
  <c r="R110" i="47"/>
  <c r="Q110" i="47"/>
  <c r="P110" i="47"/>
  <c r="O110" i="47"/>
  <c r="N110" i="47"/>
  <c r="M110" i="47"/>
  <c r="L110" i="47"/>
  <c r="K110" i="47"/>
  <c r="W108" i="47"/>
  <c r="V108" i="47"/>
  <c r="U108" i="47"/>
  <c r="T108" i="47"/>
  <c r="S108" i="47"/>
  <c r="R108" i="47"/>
  <c r="Q108" i="47"/>
  <c r="P108" i="47"/>
  <c r="O108" i="47"/>
  <c r="N108" i="47"/>
  <c r="M108" i="47"/>
  <c r="L108" i="47"/>
  <c r="K108" i="47"/>
  <c r="W107" i="47"/>
  <c r="V107" i="47"/>
  <c r="U107" i="47"/>
  <c r="T107" i="47"/>
  <c r="S107" i="47"/>
  <c r="R107" i="47"/>
  <c r="Q107" i="47"/>
  <c r="P107" i="47"/>
  <c r="O107" i="47"/>
  <c r="N107" i="47"/>
  <c r="M107" i="47"/>
  <c r="L107" i="47"/>
  <c r="K107" i="47"/>
  <c r="W106" i="47"/>
  <c r="V106" i="47"/>
  <c r="U106" i="47"/>
  <c r="T106" i="47"/>
  <c r="S106" i="47"/>
  <c r="R106" i="47"/>
  <c r="Q106" i="47"/>
  <c r="P106" i="47"/>
  <c r="O106" i="47"/>
  <c r="N106" i="47"/>
  <c r="M106" i="47"/>
  <c r="L106" i="47"/>
  <c r="K106" i="47"/>
  <c r="W105" i="47"/>
  <c r="V105" i="47"/>
  <c r="U105" i="47"/>
  <c r="T105" i="47"/>
  <c r="S105" i="47"/>
  <c r="R105" i="47"/>
  <c r="Q105" i="47"/>
  <c r="P105" i="47"/>
  <c r="O105" i="47"/>
  <c r="N105" i="47"/>
  <c r="M105" i="47"/>
  <c r="L105" i="47"/>
  <c r="K105" i="47"/>
  <c r="W104" i="47"/>
  <c r="V104" i="47"/>
  <c r="U104" i="47"/>
  <c r="T104" i="47"/>
  <c r="S104" i="47"/>
  <c r="R104" i="47"/>
  <c r="Q104" i="47"/>
  <c r="P104" i="47"/>
  <c r="O104" i="47"/>
  <c r="N104" i="47"/>
  <c r="M104" i="47"/>
  <c r="L104" i="47"/>
  <c r="K104" i="47"/>
  <c r="W103" i="47"/>
  <c r="V103" i="47"/>
  <c r="U103" i="47"/>
  <c r="T103" i="47"/>
  <c r="S103" i="47"/>
  <c r="R103" i="47"/>
  <c r="Q103" i="47"/>
  <c r="P103" i="47"/>
  <c r="O103" i="47"/>
  <c r="N103" i="47"/>
  <c r="M103" i="47"/>
  <c r="L103" i="47"/>
  <c r="K103" i="47"/>
  <c r="W102" i="47"/>
  <c r="V102" i="47"/>
  <c r="U102" i="47"/>
  <c r="T102" i="47"/>
  <c r="S102" i="47"/>
  <c r="R102" i="47"/>
  <c r="Q102" i="47"/>
  <c r="P102" i="47"/>
  <c r="O102" i="47"/>
  <c r="N102" i="47"/>
  <c r="M102" i="47"/>
  <c r="L102" i="47"/>
  <c r="K102" i="47"/>
  <c r="W101" i="47"/>
  <c r="V101" i="47"/>
  <c r="U101" i="47"/>
  <c r="T101" i="47"/>
  <c r="S101" i="47"/>
  <c r="R101" i="47"/>
  <c r="Q101" i="47"/>
  <c r="P101" i="47"/>
  <c r="O101" i="47"/>
  <c r="N101" i="47"/>
  <c r="M101" i="47"/>
  <c r="L101" i="47"/>
  <c r="K101" i="47"/>
  <c r="W100" i="47"/>
  <c r="V100" i="47"/>
  <c r="U100" i="47"/>
  <c r="T100" i="47"/>
  <c r="S100" i="47"/>
  <c r="R100" i="47"/>
  <c r="Q100" i="47"/>
  <c r="P100" i="47"/>
  <c r="O100" i="47"/>
  <c r="N100" i="47"/>
  <c r="M100" i="47"/>
  <c r="L100" i="47"/>
  <c r="K100" i="47"/>
  <c r="W99" i="47"/>
  <c r="V99" i="47"/>
  <c r="U99" i="47"/>
  <c r="T99" i="47"/>
  <c r="S99" i="47"/>
  <c r="R99" i="47"/>
  <c r="Q99" i="47"/>
  <c r="P99" i="47"/>
  <c r="O99" i="47"/>
  <c r="N99" i="47"/>
  <c r="M99" i="47"/>
  <c r="L99" i="47"/>
  <c r="K99" i="47"/>
  <c r="W98" i="47"/>
  <c r="V98" i="47"/>
  <c r="U98" i="47"/>
  <c r="T98" i="47"/>
  <c r="S98" i="47"/>
  <c r="R98" i="47"/>
  <c r="Q98" i="47"/>
  <c r="P98" i="47"/>
  <c r="O98" i="47"/>
  <c r="N98" i="47"/>
  <c r="M98" i="47"/>
  <c r="L98" i="47"/>
  <c r="K98" i="47"/>
  <c r="W97" i="47"/>
  <c r="V97" i="47"/>
  <c r="U97" i="47"/>
  <c r="T97" i="47"/>
  <c r="S97" i="47"/>
  <c r="R97" i="47"/>
  <c r="Q97" i="47"/>
  <c r="P97" i="47"/>
  <c r="O97" i="47"/>
  <c r="N97" i="47"/>
  <c r="M97" i="47"/>
  <c r="L97" i="47"/>
  <c r="K97" i="47"/>
  <c r="W96" i="47"/>
  <c r="V96" i="47"/>
  <c r="U96" i="47"/>
  <c r="T96" i="47"/>
  <c r="S96" i="47"/>
  <c r="R96" i="47"/>
  <c r="Q96" i="47"/>
  <c r="P96" i="47"/>
  <c r="O96" i="47"/>
  <c r="N96" i="47"/>
  <c r="M96" i="47"/>
  <c r="L96" i="47"/>
  <c r="K96" i="47"/>
  <c r="I96" i="47"/>
  <c r="W95" i="47"/>
  <c r="V95" i="47"/>
  <c r="U95" i="47"/>
  <c r="T95" i="47"/>
  <c r="S95" i="47"/>
  <c r="R95" i="47"/>
  <c r="Q95" i="47"/>
  <c r="P95" i="47"/>
  <c r="O95" i="47"/>
  <c r="N95" i="47"/>
  <c r="M95" i="47"/>
  <c r="L95" i="47"/>
  <c r="K95" i="47"/>
  <c r="W94" i="47"/>
  <c r="V94" i="47"/>
  <c r="U94" i="47"/>
  <c r="T94" i="47"/>
  <c r="S94" i="47"/>
  <c r="R94" i="47"/>
  <c r="Q94" i="47"/>
  <c r="P94" i="47"/>
  <c r="O94" i="47"/>
  <c r="N94" i="47"/>
  <c r="M94" i="47"/>
  <c r="L94" i="47"/>
  <c r="K94" i="47"/>
  <c r="W93" i="47"/>
  <c r="V93" i="47"/>
  <c r="U93" i="47"/>
  <c r="T93" i="47"/>
  <c r="S93" i="47"/>
  <c r="R93" i="47"/>
  <c r="Q93" i="47"/>
  <c r="P93" i="47"/>
  <c r="O93" i="47"/>
  <c r="N93" i="47"/>
  <c r="M93" i="47"/>
  <c r="L93" i="47"/>
  <c r="K93" i="47"/>
  <c r="W92" i="47"/>
  <c r="V92" i="47"/>
  <c r="U92" i="47"/>
  <c r="T92" i="47"/>
  <c r="S92" i="47"/>
  <c r="R92" i="47"/>
  <c r="Q92" i="47"/>
  <c r="P92" i="47"/>
  <c r="O92" i="47"/>
  <c r="N92" i="47"/>
  <c r="M92" i="47"/>
  <c r="L92" i="47"/>
  <c r="K92" i="47"/>
  <c r="W91" i="47"/>
  <c r="V91" i="47"/>
  <c r="U91" i="47"/>
  <c r="T91" i="47"/>
  <c r="S91" i="47"/>
  <c r="R91" i="47"/>
  <c r="Q91" i="47"/>
  <c r="P91" i="47"/>
  <c r="O91" i="47"/>
  <c r="N91" i="47"/>
  <c r="M91" i="47"/>
  <c r="L91" i="47"/>
  <c r="K91" i="47"/>
  <c r="W90" i="47"/>
  <c r="V90" i="47"/>
  <c r="U90" i="47"/>
  <c r="T90" i="47"/>
  <c r="S90" i="47"/>
  <c r="R90" i="47"/>
  <c r="Q90" i="47"/>
  <c r="P90" i="47"/>
  <c r="O90" i="47"/>
  <c r="N90" i="47"/>
  <c r="M90" i="47"/>
  <c r="L90" i="47"/>
  <c r="K90" i="47"/>
  <c r="W89" i="47"/>
  <c r="V89" i="47"/>
  <c r="U89" i="47"/>
  <c r="T89" i="47"/>
  <c r="S89" i="47"/>
  <c r="R89" i="47"/>
  <c r="Q89" i="47"/>
  <c r="P89" i="47"/>
  <c r="O89" i="47"/>
  <c r="N89" i="47"/>
  <c r="M89" i="47"/>
  <c r="L89" i="47"/>
  <c r="K89" i="47"/>
  <c r="W88" i="47"/>
  <c r="V88" i="47"/>
  <c r="U88" i="47"/>
  <c r="T88" i="47"/>
  <c r="S88" i="47"/>
  <c r="R88" i="47"/>
  <c r="Q88" i="47"/>
  <c r="P88" i="47"/>
  <c r="O88" i="47"/>
  <c r="N88" i="47"/>
  <c r="M88" i="47"/>
  <c r="L88" i="47"/>
  <c r="K88" i="47"/>
  <c r="W87" i="47"/>
  <c r="V87" i="47"/>
  <c r="U87" i="47"/>
  <c r="T87" i="47"/>
  <c r="S87" i="47"/>
  <c r="R87" i="47"/>
  <c r="Q87" i="47"/>
  <c r="P87" i="47"/>
  <c r="O87" i="47"/>
  <c r="N87" i="47"/>
  <c r="M87" i="47"/>
  <c r="L87" i="47"/>
  <c r="K87" i="47"/>
  <c r="W86" i="47"/>
  <c r="V86" i="47"/>
  <c r="U86" i="47"/>
  <c r="T86" i="47"/>
  <c r="S86" i="47"/>
  <c r="R86" i="47"/>
  <c r="Q86" i="47"/>
  <c r="P86" i="47"/>
  <c r="O86" i="47"/>
  <c r="N86" i="47"/>
  <c r="M86" i="47"/>
  <c r="L86" i="47"/>
  <c r="K86" i="47"/>
  <c r="W85" i="47"/>
  <c r="V85" i="47"/>
  <c r="U85" i="47"/>
  <c r="T85" i="47"/>
  <c r="S85" i="47"/>
  <c r="R85" i="47"/>
  <c r="Q85" i="47"/>
  <c r="P85" i="47"/>
  <c r="O85" i="47"/>
  <c r="N85" i="47"/>
  <c r="M85" i="47"/>
  <c r="L85" i="47"/>
  <c r="K85" i="47"/>
  <c r="W84" i="47"/>
  <c r="V84" i="47"/>
  <c r="U84" i="47"/>
  <c r="T84" i="47"/>
  <c r="S84" i="47"/>
  <c r="R84" i="47"/>
  <c r="Q84" i="47"/>
  <c r="P84" i="47"/>
  <c r="O84" i="47"/>
  <c r="N84" i="47"/>
  <c r="M84" i="47"/>
  <c r="L84" i="47"/>
  <c r="K84" i="47"/>
  <c r="W83" i="47"/>
  <c r="V83" i="47"/>
  <c r="U83" i="47"/>
  <c r="T83" i="47"/>
  <c r="S83" i="47"/>
  <c r="R83" i="47"/>
  <c r="Q83" i="47"/>
  <c r="P83" i="47"/>
  <c r="O83" i="47"/>
  <c r="N83" i="47"/>
  <c r="M83" i="47"/>
  <c r="L83" i="47"/>
  <c r="K83" i="47"/>
  <c r="W82" i="47"/>
  <c r="V82" i="47"/>
  <c r="U82" i="47"/>
  <c r="T82" i="47"/>
  <c r="S82" i="47"/>
  <c r="R82" i="47"/>
  <c r="Q82" i="47"/>
  <c r="P82" i="47"/>
  <c r="O82" i="47"/>
  <c r="N82" i="47"/>
  <c r="M82" i="47"/>
  <c r="L82" i="47"/>
  <c r="K82" i="47"/>
  <c r="W81" i="47"/>
  <c r="V81" i="47"/>
  <c r="U81" i="47"/>
  <c r="T81" i="47"/>
  <c r="S81" i="47"/>
  <c r="R81" i="47"/>
  <c r="Q81" i="47"/>
  <c r="P81" i="47"/>
  <c r="O81" i="47"/>
  <c r="N81" i="47"/>
  <c r="M81" i="47"/>
  <c r="L81" i="47"/>
  <c r="K81" i="47"/>
  <c r="W80" i="47"/>
  <c r="V80" i="47"/>
  <c r="U80" i="47"/>
  <c r="T80" i="47"/>
  <c r="S80" i="47"/>
  <c r="R80" i="47"/>
  <c r="Q80" i="47"/>
  <c r="P80" i="47"/>
  <c r="O80" i="47"/>
  <c r="N80" i="47"/>
  <c r="M80" i="47"/>
  <c r="L80" i="47"/>
  <c r="K80" i="47"/>
  <c r="W79" i="47"/>
  <c r="V79" i="47"/>
  <c r="U79" i="47"/>
  <c r="T79" i="47"/>
  <c r="S79" i="47"/>
  <c r="R79" i="47"/>
  <c r="Q79" i="47"/>
  <c r="P79" i="47"/>
  <c r="O79" i="47"/>
  <c r="N79" i="47"/>
  <c r="M79" i="47"/>
  <c r="L79" i="47"/>
  <c r="K79" i="47"/>
  <c r="W78" i="47"/>
  <c r="V78" i="47"/>
  <c r="U78" i="47"/>
  <c r="T78" i="47"/>
  <c r="S78" i="47"/>
  <c r="R78" i="47"/>
  <c r="Q78" i="47"/>
  <c r="P78" i="47"/>
  <c r="O78" i="47"/>
  <c r="N78" i="47"/>
  <c r="M78" i="47"/>
  <c r="L78" i="47"/>
  <c r="K78" i="47"/>
  <c r="W77" i="47"/>
  <c r="V77" i="47"/>
  <c r="U77" i="47"/>
  <c r="T77" i="47"/>
  <c r="S77" i="47"/>
  <c r="R77" i="47"/>
  <c r="Q77" i="47"/>
  <c r="P77" i="47"/>
  <c r="O77" i="47"/>
  <c r="N77" i="47"/>
  <c r="M77" i="47"/>
  <c r="L77" i="47"/>
  <c r="K77" i="47"/>
  <c r="W76" i="47"/>
  <c r="V76" i="47"/>
  <c r="U76" i="47"/>
  <c r="T76" i="47"/>
  <c r="S76" i="47"/>
  <c r="R76" i="47"/>
  <c r="Q76" i="47"/>
  <c r="P76" i="47"/>
  <c r="O76" i="47"/>
  <c r="N76" i="47"/>
  <c r="M76" i="47"/>
  <c r="L76" i="47"/>
  <c r="K76" i="47"/>
  <c r="W75" i="47"/>
  <c r="V75" i="47"/>
  <c r="U75" i="47"/>
  <c r="T75" i="47"/>
  <c r="S75" i="47"/>
  <c r="R75" i="47"/>
  <c r="Q75" i="47"/>
  <c r="P75" i="47"/>
  <c r="O75" i="47"/>
  <c r="N75" i="47"/>
  <c r="M75" i="47"/>
  <c r="L75" i="47"/>
  <c r="K75" i="47"/>
  <c r="W74" i="47"/>
  <c r="V74" i="47"/>
  <c r="U74" i="47"/>
  <c r="T74" i="47"/>
  <c r="S74" i="47"/>
  <c r="R74" i="47"/>
  <c r="Q74" i="47"/>
  <c r="P74" i="47"/>
  <c r="O74" i="47"/>
  <c r="N74" i="47"/>
  <c r="M74" i="47"/>
  <c r="L74" i="47"/>
  <c r="K74" i="47"/>
  <c r="W73" i="47"/>
  <c r="V73" i="47"/>
  <c r="U73" i="47"/>
  <c r="T73" i="47"/>
  <c r="S73" i="47"/>
  <c r="R73" i="47"/>
  <c r="Q73" i="47"/>
  <c r="P73" i="47"/>
  <c r="O73" i="47"/>
  <c r="N73" i="47"/>
  <c r="M73" i="47"/>
  <c r="L73" i="47"/>
  <c r="K73" i="47"/>
  <c r="W72" i="47"/>
  <c r="V72" i="47"/>
  <c r="U72" i="47"/>
  <c r="T72" i="47"/>
  <c r="S72" i="47"/>
  <c r="R72" i="47"/>
  <c r="Q72" i="47"/>
  <c r="P72" i="47"/>
  <c r="O72" i="47"/>
  <c r="N72" i="47"/>
  <c r="M72" i="47"/>
  <c r="L72" i="47"/>
  <c r="K72" i="47"/>
  <c r="W71" i="47"/>
  <c r="V71" i="47"/>
  <c r="U71" i="47"/>
  <c r="T71" i="47"/>
  <c r="S71" i="47"/>
  <c r="R71" i="47"/>
  <c r="Q71" i="47"/>
  <c r="P71" i="47"/>
  <c r="O71" i="47"/>
  <c r="N71" i="47"/>
  <c r="M71" i="47"/>
  <c r="L71" i="47"/>
  <c r="K71" i="47"/>
  <c r="W70" i="47"/>
  <c r="V70" i="47"/>
  <c r="U70" i="47"/>
  <c r="T70" i="47"/>
  <c r="S70" i="47"/>
  <c r="R70" i="47"/>
  <c r="Q70" i="47"/>
  <c r="P70" i="47"/>
  <c r="O70" i="47"/>
  <c r="N70" i="47"/>
  <c r="M70" i="47"/>
  <c r="L70" i="47"/>
  <c r="K70" i="47"/>
  <c r="W69" i="47"/>
  <c r="V69" i="47"/>
  <c r="U69" i="47"/>
  <c r="T69" i="47"/>
  <c r="S69" i="47"/>
  <c r="R69" i="47"/>
  <c r="Q69" i="47"/>
  <c r="P69" i="47"/>
  <c r="O69" i="47"/>
  <c r="N69" i="47"/>
  <c r="M69" i="47"/>
  <c r="L69" i="47"/>
  <c r="K69" i="47"/>
  <c r="W68" i="47"/>
  <c r="V68" i="47"/>
  <c r="U68" i="47"/>
  <c r="T68" i="47"/>
  <c r="S68" i="47"/>
  <c r="R68" i="47"/>
  <c r="Q68" i="47"/>
  <c r="P68" i="47"/>
  <c r="O68" i="47"/>
  <c r="N68" i="47"/>
  <c r="M68" i="47"/>
  <c r="L68" i="47"/>
  <c r="K68" i="47"/>
  <c r="W67" i="47"/>
  <c r="V67" i="47"/>
  <c r="U67" i="47"/>
  <c r="T67" i="47"/>
  <c r="S67" i="47"/>
  <c r="R67" i="47"/>
  <c r="Q67" i="47"/>
  <c r="P67" i="47"/>
  <c r="O67" i="47"/>
  <c r="N67" i="47"/>
  <c r="M67" i="47"/>
  <c r="L67" i="47"/>
  <c r="K67" i="47"/>
  <c r="W66" i="47"/>
  <c r="V66" i="47"/>
  <c r="U66" i="47"/>
  <c r="T66" i="47"/>
  <c r="S66" i="47"/>
  <c r="R66" i="47"/>
  <c r="Q66" i="47"/>
  <c r="P66" i="47"/>
  <c r="O66" i="47"/>
  <c r="N66" i="47"/>
  <c r="M66" i="47"/>
  <c r="L66" i="47"/>
  <c r="K66" i="47"/>
  <c r="W65" i="47"/>
  <c r="V65" i="47"/>
  <c r="U65" i="47"/>
  <c r="T65" i="47"/>
  <c r="S65" i="47"/>
  <c r="R65" i="47"/>
  <c r="Q65" i="47"/>
  <c r="P65" i="47"/>
  <c r="O65" i="47"/>
  <c r="N65" i="47"/>
  <c r="M65" i="47"/>
  <c r="L65" i="47"/>
  <c r="K65" i="47"/>
  <c r="W64" i="47"/>
  <c r="V64" i="47"/>
  <c r="U64" i="47"/>
  <c r="T64" i="47"/>
  <c r="S64" i="47"/>
  <c r="R64" i="47"/>
  <c r="Q64" i="47"/>
  <c r="P64" i="47"/>
  <c r="O64" i="47"/>
  <c r="N64" i="47"/>
  <c r="M64" i="47"/>
  <c r="L64" i="47"/>
  <c r="K64" i="47"/>
  <c r="W63" i="47"/>
  <c r="V63" i="47"/>
  <c r="U63" i="47"/>
  <c r="T63" i="47"/>
  <c r="S63" i="47"/>
  <c r="R63" i="47"/>
  <c r="Q63" i="47"/>
  <c r="P63" i="47"/>
  <c r="O63" i="47"/>
  <c r="N63" i="47"/>
  <c r="M63" i="47"/>
  <c r="L63" i="47"/>
  <c r="K63" i="47"/>
  <c r="W62" i="47"/>
  <c r="V62" i="47"/>
  <c r="U62" i="47"/>
  <c r="T62" i="47"/>
  <c r="S62" i="47"/>
  <c r="R62" i="47"/>
  <c r="Q62" i="47"/>
  <c r="P62" i="47"/>
  <c r="O62" i="47"/>
  <c r="N62" i="47"/>
  <c r="M62" i="47"/>
  <c r="L62" i="47"/>
  <c r="K62" i="47"/>
  <c r="W60" i="47"/>
  <c r="V60" i="47"/>
  <c r="U60" i="47"/>
  <c r="T60" i="47"/>
  <c r="S60" i="47"/>
  <c r="R60" i="47"/>
  <c r="Q60" i="47"/>
  <c r="P60" i="47"/>
  <c r="O60" i="47"/>
  <c r="N60" i="47"/>
  <c r="M60" i="47"/>
  <c r="L60" i="47"/>
  <c r="K60" i="47"/>
  <c r="W59" i="47"/>
  <c r="V59" i="47"/>
  <c r="U59" i="47"/>
  <c r="T59" i="47"/>
  <c r="S59" i="47"/>
  <c r="R59" i="47"/>
  <c r="Q59" i="47"/>
  <c r="P59" i="47"/>
  <c r="O59" i="47"/>
  <c r="N59" i="47"/>
  <c r="M59" i="47"/>
  <c r="L59" i="47"/>
  <c r="K59" i="47"/>
  <c r="W58" i="47"/>
  <c r="V58" i="47"/>
  <c r="U58" i="47"/>
  <c r="T58" i="47"/>
  <c r="S58" i="47"/>
  <c r="R58" i="47"/>
  <c r="Q58" i="47"/>
  <c r="P58" i="47"/>
  <c r="O58" i="47"/>
  <c r="N58" i="47"/>
  <c r="M58" i="47"/>
  <c r="L58" i="47"/>
  <c r="K58" i="47"/>
  <c r="W57" i="47"/>
  <c r="I57" i="47" s="1"/>
  <c r="V57" i="47"/>
  <c r="U57" i="47"/>
  <c r="T57" i="47"/>
  <c r="S57" i="47"/>
  <c r="R57" i="47"/>
  <c r="Q57" i="47"/>
  <c r="P57" i="47"/>
  <c r="O57" i="47"/>
  <c r="N57" i="47"/>
  <c r="M57" i="47"/>
  <c r="L57" i="47"/>
  <c r="K57" i="47"/>
  <c r="W56" i="47"/>
  <c r="V56" i="47"/>
  <c r="U56" i="47"/>
  <c r="T56" i="47"/>
  <c r="S56" i="47"/>
  <c r="R56" i="47"/>
  <c r="Q56" i="47"/>
  <c r="P56" i="47"/>
  <c r="O56" i="47"/>
  <c r="N56" i="47"/>
  <c r="M56" i="47"/>
  <c r="L56" i="47"/>
  <c r="K56" i="47"/>
  <c r="W55" i="47"/>
  <c r="V55" i="47"/>
  <c r="U55" i="47"/>
  <c r="T55" i="47"/>
  <c r="S55" i="47"/>
  <c r="R55" i="47"/>
  <c r="Q55" i="47"/>
  <c r="P55" i="47"/>
  <c r="O55" i="47"/>
  <c r="N55" i="47"/>
  <c r="M55" i="47"/>
  <c r="L55" i="47"/>
  <c r="K55" i="47"/>
  <c r="W54" i="47"/>
  <c r="V54" i="47"/>
  <c r="U54" i="47"/>
  <c r="T54" i="47"/>
  <c r="S54" i="47"/>
  <c r="R54" i="47"/>
  <c r="Q54" i="47"/>
  <c r="P54" i="47"/>
  <c r="O54" i="47"/>
  <c r="N54" i="47"/>
  <c r="M54" i="47"/>
  <c r="L54" i="47"/>
  <c r="K54" i="47"/>
  <c r="W53" i="47"/>
  <c r="V53" i="47"/>
  <c r="U53" i="47"/>
  <c r="T53" i="47"/>
  <c r="S53" i="47"/>
  <c r="R53" i="47"/>
  <c r="Q53" i="47"/>
  <c r="P53" i="47"/>
  <c r="O53" i="47"/>
  <c r="N53" i="47"/>
  <c r="M53" i="47"/>
  <c r="L53" i="47"/>
  <c r="K53" i="47"/>
  <c r="W52" i="47"/>
  <c r="V52" i="47"/>
  <c r="U52" i="47"/>
  <c r="T52" i="47"/>
  <c r="S52" i="47"/>
  <c r="R52" i="47"/>
  <c r="Q52" i="47"/>
  <c r="P52" i="47"/>
  <c r="O52" i="47"/>
  <c r="N52" i="47"/>
  <c r="M52" i="47"/>
  <c r="L52" i="47"/>
  <c r="K52" i="47"/>
  <c r="H52" i="47" s="1"/>
  <c r="W51" i="47"/>
  <c r="V51" i="47"/>
  <c r="I51" i="47" s="1"/>
  <c r="U51" i="47"/>
  <c r="T51" i="47"/>
  <c r="S51" i="47"/>
  <c r="R51" i="47"/>
  <c r="Q51" i="47"/>
  <c r="P51" i="47"/>
  <c r="O51" i="47"/>
  <c r="N51" i="47"/>
  <c r="M51" i="47"/>
  <c r="L51" i="47"/>
  <c r="K51" i="47"/>
  <c r="W50" i="47"/>
  <c r="V50" i="47"/>
  <c r="U50" i="47"/>
  <c r="T50" i="47"/>
  <c r="S50" i="47"/>
  <c r="R50" i="47"/>
  <c r="Q50" i="47"/>
  <c r="P50" i="47"/>
  <c r="O50" i="47"/>
  <c r="N50" i="47"/>
  <c r="M50" i="47"/>
  <c r="L50" i="47"/>
  <c r="K50" i="47"/>
  <c r="W49" i="47"/>
  <c r="V49" i="47"/>
  <c r="U49" i="47"/>
  <c r="T49" i="47"/>
  <c r="S49" i="47"/>
  <c r="R49" i="47"/>
  <c r="Q49" i="47"/>
  <c r="P49" i="47"/>
  <c r="O49" i="47"/>
  <c r="N49" i="47"/>
  <c r="M49" i="47"/>
  <c r="L49" i="47"/>
  <c r="K49" i="47"/>
  <c r="W48" i="47"/>
  <c r="V48" i="47"/>
  <c r="U48" i="47"/>
  <c r="T48" i="47"/>
  <c r="S48" i="47"/>
  <c r="R48" i="47"/>
  <c r="Q48" i="47"/>
  <c r="P48" i="47"/>
  <c r="O48" i="47"/>
  <c r="N48" i="47"/>
  <c r="M48" i="47"/>
  <c r="L48" i="47"/>
  <c r="K48" i="47"/>
  <c r="W47" i="47"/>
  <c r="V47" i="47"/>
  <c r="U47" i="47"/>
  <c r="T47" i="47"/>
  <c r="S47" i="47"/>
  <c r="R47" i="47"/>
  <c r="Q47" i="47"/>
  <c r="P47" i="47"/>
  <c r="O47" i="47"/>
  <c r="N47" i="47"/>
  <c r="M47" i="47"/>
  <c r="L47" i="47"/>
  <c r="K47" i="47"/>
  <c r="W46" i="47"/>
  <c r="V46" i="47"/>
  <c r="U46" i="47"/>
  <c r="T46" i="47"/>
  <c r="S46" i="47"/>
  <c r="R46" i="47"/>
  <c r="Q46" i="47"/>
  <c r="P46" i="47"/>
  <c r="O46" i="47"/>
  <c r="N46" i="47"/>
  <c r="M46" i="47"/>
  <c r="L46" i="47"/>
  <c r="K46" i="47"/>
  <c r="W45" i="47"/>
  <c r="V45" i="47"/>
  <c r="U45" i="47"/>
  <c r="T45" i="47"/>
  <c r="S45" i="47"/>
  <c r="R45" i="47"/>
  <c r="Q45" i="47"/>
  <c r="P45" i="47"/>
  <c r="O45" i="47"/>
  <c r="N45" i="47"/>
  <c r="M45" i="47"/>
  <c r="L45" i="47"/>
  <c r="K45" i="47"/>
  <c r="W44" i="47"/>
  <c r="V44" i="47"/>
  <c r="U44" i="47"/>
  <c r="T44" i="47"/>
  <c r="S44" i="47"/>
  <c r="R44" i="47"/>
  <c r="Q44" i="47"/>
  <c r="P44" i="47"/>
  <c r="O44" i="47"/>
  <c r="N44" i="47"/>
  <c r="M44" i="47"/>
  <c r="L44" i="47"/>
  <c r="K44" i="47"/>
  <c r="W43" i="47"/>
  <c r="V43" i="47"/>
  <c r="U43" i="47"/>
  <c r="T43" i="47"/>
  <c r="S43" i="47"/>
  <c r="R43" i="47"/>
  <c r="Q43" i="47"/>
  <c r="P43" i="47"/>
  <c r="O43" i="47"/>
  <c r="N43" i="47"/>
  <c r="M43" i="47"/>
  <c r="L43" i="47"/>
  <c r="K43" i="47"/>
  <c r="W42" i="47"/>
  <c r="V42" i="47"/>
  <c r="U42" i="47"/>
  <c r="T42" i="47"/>
  <c r="S42" i="47"/>
  <c r="R42" i="47"/>
  <c r="Q42" i="47"/>
  <c r="P42" i="47"/>
  <c r="O42" i="47"/>
  <c r="N42" i="47"/>
  <c r="M42" i="47"/>
  <c r="L42" i="47"/>
  <c r="K42" i="47"/>
  <c r="W41" i="47"/>
  <c r="V41" i="47"/>
  <c r="U41" i="47"/>
  <c r="T41" i="47"/>
  <c r="S41" i="47"/>
  <c r="R41" i="47"/>
  <c r="Q41" i="47"/>
  <c r="P41" i="47"/>
  <c r="O41" i="47"/>
  <c r="N41" i="47"/>
  <c r="M41" i="47"/>
  <c r="L41" i="47"/>
  <c r="K41" i="47"/>
  <c r="W40" i="47"/>
  <c r="V40" i="47"/>
  <c r="U40" i="47"/>
  <c r="T40" i="47"/>
  <c r="S40" i="47"/>
  <c r="R40" i="47"/>
  <c r="Q40" i="47"/>
  <c r="P40" i="47"/>
  <c r="O40" i="47"/>
  <c r="N40" i="47"/>
  <c r="M40" i="47"/>
  <c r="L40" i="47"/>
  <c r="K40" i="47"/>
  <c r="W39" i="47"/>
  <c r="V39" i="47"/>
  <c r="U39" i="47"/>
  <c r="T39" i="47"/>
  <c r="S39" i="47"/>
  <c r="R39" i="47"/>
  <c r="Q39" i="47"/>
  <c r="P39" i="47"/>
  <c r="O39" i="47"/>
  <c r="N39" i="47"/>
  <c r="M39" i="47"/>
  <c r="L39" i="47"/>
  <c r="K39" i="47"/>
  <c r="W38" i="47"/>
  <c r="V38" i="47"/>
  <c r="U38" i="47"/>
  <c r="T38" i="47"/>
  <c r="S38" i="47"/>
  <c r="R38" i="47"/>
  <c r="Q38" i="47"/>
  <c r="P38" i="47"/>
  <c r="O38" i="47"/>
  <c r="N38" i="47"/>
  <c r="M38" i="47"/>
  <c r="L38" i="47"/>
  <c r="K38" i="47"/>
  <c r="W37" i="47"/>
  <c r="V37" i="47"/>
  <c r="U37" i="47"/>
  <c r="T37" i="47"/>
  <c r="S37" i="47"/>
  <c r="R37" i="47"/>
  <c r="Q37" i="47"/>
  <c r="P37" i="47"/>
  <c r="O37" i="47"/>
  <c r="N37" i="47"/>
  <c r="M37" i="47"/>
  <c r="L37" i="47"/>
  <c r="K37" i="47"/>
  <c r="W36" i="47"/>
  <c r="V36" i="47"/>
  <c r="U36" i="47"/>
  <c r="T36" i="47"/>
  <c r="S36" i="47"/>
  <c r="R36" i="47"/>
  <c r="Q36" i="47"/>
  <c r="P36" i="47"/>
  <c r="O36" i="47"/>
  <c r="N36" i="47"/>
  <c r="M36" i="47"/>
  <c r="L36" i="47"/>
  <c r="K36" i="47"/>
  <c r="W35" i="47"/>
  <c r="V35" i="47"/>
  <c r="U35" i="47"/>
  <c r="T35" i="47"/>
  <c r="S35" i="47"/>
  <c r="R35" i="47"/>
  <c r="Q35" i="47"/>
  <c r="P35" i="47"/>
  <c r="O35" i="47"/>
  <c r="N35" i="47"/>
  <c r="M35" i="47"/>
  <c r="L35" i="47"/>
  <c r="K35" i="47"/>
  <c r="W34" i="47"/>
  <c r="V34" i="47"/>
  <c r="U34" i="47"/>
  <c r="T34" i="47"/>
  <c r="S34" i="47"/>
  <c r="R34" i="47"/>
  <c r="Q34" i="47"/>
  <c r="P34" i="47"/>
  <c r="O34" i="47"/>
  <c r="N34" i="47"/>
  <c r="M34" i="47"/>
  <c r="L34" i="47"/>
  <c r="K34" i="47"/>
  <c r="W33" i="47"/>
  <c r="V33" i="47"/>
  <c r="U33" i="47"/>
  <c r="T33" i="47"/>
  <c r="S33" i="47"/>
  <c r="R33" i="47"/>
  <c r="Q33" i="47"/>
  <c r="P33" i="47"/>
  <c r="O33" i="47"/>
  <c r="N33" i="47"/>
  <c r="M33" i="47"/>
  <c r="L33" i="47"/>
  <c r="K33" i="47"/>
  <c r="W32" i="47"/>
  <c r="V32" i="47"/>
  <c r="U32" i="47"/>
  <c r="T32" i="47"/>
  <c r="S32" i="47"/>
  <c r="R32" i="47"/>
  <c r="Q32" i="47"/>
  <c r="P32" i="47"/>
  <c r="O32" i="47"/>
  <c r="N32" i="47"/>
  <c r="M32" i="47"/>
  <c r="L32" i="47"/>
  <c r="K32" i="47"/>
  <c r="W31" i="47"/>
  <c r="V31" i="47"/>
  <c r="U31" i="47"/>
  <c r="T31" i="47"/>
  <c r="S31" i="47"/>
  <c r="R31" i="47"/>
  <c r="Q31" i="47"/>
  <c r="P31" i="47"/>
  <c r="O31" i="47"/>
  <c r="N31" i="47"/>
  <c r="M31" i="47"/>
  <c r="L31" i="47"/>
  <c r="K31" i="47"/>
  <c r="W30" i="47"/>
  <c r="V30" i="47"/>
  <c r="U30" i="47"/>
  <c r="T30" i="47"/>
  <c r="S30" i="47"/>
  <c r="R30" i="47"/>
  <c r="Q30" i="47"/>
  <c r="P30" i="47"/>
  <c r="O30" i="47"/>
  <c r="N30" i="47"/>
  <c r="M30" i="47"/>
  <c r="L30" i="47"/>
  <c r="K30" i="47"/>
  <c r="W29" i="47"/>
  <c r="V29" i="47"/>
  <c r="U29" i="47"/>
  <c r="T29" i="47"/>
  <c r="S29" i="47"/>
  <c r="R29" i="47"/>
  <c r="Q29" i="47"/>
  <c r="P29" i="47"/>
  <c r="O29" i="47"/>
  <c r="N29" i="47"/>
  <c r="M29" i="47"/>
  <c r="L29" i="47"/>
  <c r="K29" i="47"/>
  <c r="W28" i="47"/>
  <c r="V28" i="47"/>
  <c r="U28" i="47"/>
  <c r="T28" i="47"/>
  <c r="S28" i="47"/>
  <c r="R28" i="47"/>
  <c r="Q28" i="47"/>
  <c r="P28" i="47"/>
  <c r="O28" i="47"/>
  <c r="N28" i="47"/>
  <c r="M28" i="47"/>
  <c r="L28" i="47"/>
  <c r="K28" i="47"/>
  <c r="H28" i="47" s="1"/>
  <c r="W27" i="47"/>
  <c r="V27" i="47"/>
  <c r="U27" i="47"/>
  <c r="T27" i="47"/>
  <c r="S27" i="47"/>
  <c r="R27" i="47"/>
  <c r="Q27" i="47"/>
  <c r="P27" i="47"/>
  <c r="O27" i="47"/>
  <c r="N27" i="47"/>
  <c r="M27" i="47"/>
  <c r="L27" i="47"/>
  <c r="K27" i="47"/>
  <c r="I27" i="47"/>
  <c r="W26" i="47"/>
  <c r="V26" i="47"/>
  <c r="U26" i="47"/>
  <c r="T26" i="47"/>
  <c r="S26" i="47"/>
  <c r="R26" i="47"/>
  <c r="Q26" i="47"/>
  <c r="P26" i="47"/>
  <c r="O26" i="47"/>
  <c r="N26" i="47"/>
  <c r="M26" i="47"/>
  <c r="L26" i="47"/>
  <c r="K26" i="47"/>
  <c r="W25" i="47"/>
  <c r="V25" i="47"/>
  <c r="U25" i="47"/>
  <c r="T25" i="47"/>
  <c r="S25" i="47"/>
  <c r="R25" i="47"/>
  <c r="Q25" i="47"/>
  <c r="P25" i="47"/>
  <c r="O25" i="47"/>
  <c r="N25" i="47"/>
  <c r="M25" i="47"/>
  <c r="L25" i="47"/>
  <c r="K25" i="47"/>
  <c r="W24" i="47"/>
  <c r="V24" i="47"/>
  <c r="U24" i="47"/>
  <c r="T24" i="47"/>
  <c r="S24" i="47"/>
  <c r="R24" i="47"/>
  <c r="Q24" i="47"/>
  <c r="P24" i="47"/>
  <c r="O24" i="47"/>
  <c r="N24" i="47"/>
  <c r="M24" i="47"/>
  <c r="L24" i="47"/>
  <c r="K24" i="47"/>
  <c r="W23" i="47"/>
  <c r="V23" i="47"/>
  <c r="U23" i="47"/>
  <c r="I23" i="47" s="1"/>
  <c r="T23" i="47"/>
  <c r="S23" i="47"/>
  <c r="R23" i="47"/>
  <c r="Q23" i="47"/>
  <c r="P23" i="47"/>
  <c r="O23" i="47"/>
  <c r="N23" i="47"/>
  <c r="M23" i="47"/>
  <c r="L23" i="47"/>
  <c r="K23" i="47"/>
  <c r="W22" i="47"/>
  <c r="V22" i="47"/>
  <c r="U22" i="47"/>
  <c r="T22" i="47"/>
  <c r="S22" i="47"/>
  <c r="R22" i="47"/>
  <c r="Q22" i="47"/>
  <c r="P22" i="47"/>
  <c r="O22" i="47"/>
  <c r="N22" i="47"/>
  <c r="M22" i="47"/>
  <c r="L22" i="47"/>
  <c r="K22" i="47"/>
  <c r="W21" i="47"/>
  <c r="V21" i="47"/>
  <c r="U21" i="47"/>
  <c r="T21" i="47"/>
  <c r="S21" i="47"/>
  <c r="R21" i="47"/>
  <c r="Q21" i="47"/>
  <c r="P21" i="47"/>
  <c r="O21" i="47"/>
  <c r="N21" i="47"/>
  <c r="M21" i="47"/>
  <c r="L21" i="47"/>
  <c r="K21" i="47"/>
  <c r="W20" i="47"/>
  <c r="V20" i="47"/>
  <c r="U20" i="47"/>
  <c r="T20" i="47"/>
  <c r="S20" i="47"/>
  <c r="R20" i="47"/>
  <c r="Q20" i="47"/>
  <c r="P20" i="47"/>
  <c r="O20" i="47"/>
  <c r="N20" i="47"/>
  <c r="M20" i="47"/>
  <c r="L20" i="47"/>
  <c r="K20" i="47"/>
  <c r="W19" i="47"/>
  <c r="V19" i="47"/>
  <c r="U19" i="47"/>
  <c r="T19" i="47"/>
  <c r="S19" i="47"/>
  <c r="R19" i="47"/>
  <c r="Q19" i="47"/>
  <c r="P19" i="47"/>
  <c r="O19" i="47"/>
  <c r="N19" i="47"/>
  <c r="M19" i="47"/>
  <c r="L19" i="47"/>
  <c r="K19" i="47"/>
  <c r="W18" i="47"/>
  <c r="V18" i="47"/>
  <c r="U18" i="47"/>
  <c r="T18" i="47"/>
  <c r="S18" i="47"/>
  <c r="R18" i="47"/>
  <c r="Q18" i="47"/>
  <c r="P18" i="47"/>
  <c r="O18" i="47"/>
  <c r="N18" i="47"/>
  <c r="M18" i="47"/>
  <c r="L18" i="47"/>
  <c r="K18" i="47"/>
  <c r="W17" i="47"/>
  <c r="V17" i="47"/>
  <c r="U17" i="47"/>
  <c r="T17" i="47"/>
  <c r="S17" i="47"/>
  <c r="R17" i="47"/>
  <c r="Q17" i="47"/>
  <c r="P17" i="47"/>
  <c r="O17" i="47"/>
  <c r="N17" i="47"/>
  <c r="M17" i="47"/>
  <c r="L17" i="47"/>
  <c r="K17" i="47"/>
  <c r="W16" i="47"/>
  <c r="V16" i="47"/>
  <c r="U16" i="47"/>
  <c r="T16" i="47"/>
  <c r="S16" i="47"/>
  <c r="R16" i="47"/>
  <c r="Q16" i="47"/>
  <c r="P16" i="47"/>
  <c r="O16" i="47"/>
  <c r="N16" i="47"/>
  <c r="M16" i="47"/>
  <c r="L16" i="47"/>
  <c r="K16" i="47"/>
  <c r="W15" i="47"/>
  <c r="V15" i="47"/>
  <c r="U15" i="47"/>
  <c r="T15" i="47"/>
  <c r="S15" i="47"/>
  <c r="R15" i="47"/>
  <c r="Q15" i="47"/>
  <c r="P15" i="47"/>
  <c r="O15" i="47"/>
  <c r="N15" i="47"/>
  <c r="M15" i="47"/>
  <c r="L15" i="47"/>
  <c r="K15" i="47"/>
  <c r="W14" i="47"/>
  <c r="V14" i="47"/>
  <c r="U14" i="47"/>
  <c r="T14" i="47"/>
  <c r="S14" i="47"/>
  <c r="R14" i="47"/>
  <c r="Q14" i="47"/>
  <c r="P14" i="47"/>
  <c r="O14" i="47"/>
  <c r="N14" i="47"/>
  <c r="M14" i="47"/>
  <c r="L14" i="47"/>
  <c r="K14" i="47"/>
  <c r="W13" i="47"/>
  <c r="V13" i="47"/>
  <c r="U13" i="47"/>
  <c r="T13" i="47"/>
  <c r="S13" i="47"/>
  <c r="R13" i="47"/>
  <c r="Q13" i="47"/>
  <c r="P13" i="47"/>
  <c r="O13" i="47"/>
  <c r="N13" i="47"/>
  <c r="M13" i="47"/>
  <c r="L13" i="47"/>
  <c r="K13" i="47"/>
  <c r="W12" i="47"/>
  <c r="V12" i="47"/>
  <c r="U12" i="47"/>
  <c r="T12" i="47"/>
  <c r="S12" i="47"/>
  <c r="R12" i="47"/>
  <c r="Q12" i="47"/>
  <c r="P12" i="47"/>
  <c r="O12" i="47"/>
  <c r="N12" i="47"/>
  <c r="M12" i="47"/>
  <c r="L12" i="47"/>
  <c r="K12" i="47"/>
  <c r="W11" i="47"/>
  <c r="V11" i="47"/>
  <c r="U11" i="47"/>
  <c r="T11" i="47"/>
  <c r="S11" i="47"/>
  <c r="R11" i="47"/>
  <c r="Q11" i="47"/>
  <c r="P11" i="47"/>
  <c r="O11" i="47"/>
  <c r="N11" i="47"/>
  <c r="M11" i="47"/>
  <c r="L11" i="47"/>
  <c r="K11" i="47"/>
  <c r="W10" i="47"/>
  <c r="V10" i="47"/>
  <c r="U10" i="47"/>
  <c r="T10" i="47"/>
  <c r="S10" i="47"/>
  <c r="R10" i="47"/>
  <c r="Q10" i="47"/>
  <c r="P10" i="47"/>
  <c r="O10" i="47"/>
  <c r="N10" i="47"/>
  <c r="M10" i="47"/>
  <c r="L10" i="47"/>
  <c r="K10" i="47"/>
  <c r="AF9" i="47"/>
  <c r="AB9" i="47"/>
  <c r="AA9" i="47"/>
  <c r="AK6" i="47"/>
  <c r="AK159" i="47" s="1"/>
  <c r="W159" i="47" s="1"/>
  <c r="AJ6" i="47"/>
  <c r="AJ61" i="47" s="1"/>
  <c r="V61" i="47" s="1"/>
  <c r="AI6" i="47"/>
  <c r="U6" i="47" s="1"/>
  <c r="AH6" i="47"/>
  <c r="T6" i="47" s="1"/>
  <c r="AG6" i="47"/>
  <c r="AG159" i="47" s="1"/>
  <c r="S159" i="47" s="1"/>
  <c r="AF6" i="47"/>
  <c r="AF159" i="47" s="1"/>
  <c r="R159" i="47" s="1"/>
  <c r="AE6" i="47"/>
  <c r="AE159" i="47" s="1"/>
  <c r="Q159" i="47" s="1"/>
  <c r="AD6" i="47"/>
  <c r="AC6" i="47"/>
  <c r="AC159" i="47" s="1"/>
  <c r="O159" i="47" s="1"/>
  <c r="AB6" i="47"/>
  <c r="AB109" i="47" s="1"/>
  <c r="N109" i="47" s="1"/>
  <c r="AA6" i="47"/>
  <c r="AA61" i="47" s="1"/>
  <c r="M61" i="47" s="1"/>
  <c r="Z6" i="47"/>
  <c r="L6" i="47" s="1"/>
  <c r="Y6" i="47"/>
  <c r="Y159" i="47" s="1"/>
  <c r="K159" i="47" s="1"/>
  <c r="R6" i="47"/>
  <c r="Q6" i="47"/>
  <c r="P6" i="47"/>
  <c r="N6" i="47"/>
  <c r="M6" i="47"/>
  <c r="AI5" i="47"/>
  <c r="Y5" i="47"/>
  <c r="B2" i="47"/>
  <c r="AW134" i="22" l="1"/>
  <c r="BA134" i="22"/>
  <c r="AY134" i="22"/>
  <c r="AX134" i="22"/>
  <c r="AV134" i="22"/>
  <c r="AU134" i="22"/>
  <c r="BD134" i="22"/>
  <c r="BB134" i="22"/>
  <c r="BC134" i="22"/>
  <c r="AZ134" i="22"/>
  <c r="AY63" i="22"/>
  <c r="AX63" i="22"/>
  <c r="AW63" i="22"/>
  <c r="BD63" i="22"/>
  <c r="AV63" i="22"/>
  <c r="BA63" i="22"/>
  <c r="AU63" i="22"/>
  <c r="BC63" i="22"/>
  <c r="AZ63" i="22"/>
  <c r="BB63" i="22"/>
  <c r="AW102" i="22"/>
  <c r="BC102" i="22"/>
  <c r="AU102" i="22"/>
  <c r="BB102" i="22"/>
  <c r="BA102" i="22"/>
  <c r="AY102" i="22"/>
  <c r="AZ102" i="22"/>
  <c r="AX102" i="22"/>
  <c r="AV102" i="22"/>
  <c r="BD102" i="22"/>
  <c r="AY137" i="22"/>
  <c r="BC137" i="22"/>
  <c r="AU137" i="22"/>
  <c r="BA137" i="22"/>
  <c r="AZ137" i="22"/>
  <c r="AX137" i="22"/>
  <c r="AW137" i="22"/>
  <c r="AV137" i="22"/>
  <c r="BD137" i="22"/>
  <c r="BB137" i="22"/>
  <c r="BF76" i="22"/>
  <c r="BE76" i="22"/>
  <c r="BG76" i="22"/>
  <c r="BA53" i="22"/>
  <c r="AZ53" i="22"/>
  <c r="AY53" i="22"/>
  <c r="AX53" i="22"/>
  <c r="BC53" i="22"/>
  <c r="AU53" i="22"/>
  <c r="BB53" i="22"/>
  <c r="AW53" i="22"/>
  <c r="AV53" i="22"/>
  <c r="BD53" i="22"/>
  <c r="AZ178" i="22"/>
  <c r="BD178" i="22"/>
  <c r="AV178" i="22"/>
  <c r="AX178" i="22"/>
  <c r="AU178" i="22"/>
  <c r="BB178" i="22"/>
  <c r="BA178" i="22"/>
  <c r="BC178" i="22"/>
  <c r="AY178" i="22"/>
  <c r="AW178" i="22"/>
  <c r="BA112" i="22"/>
  <c r="AZ112" i="22"/>
  <c r="AY112" i="22"/>
  <c r="AX112" i="22"/>
  <c r="AW112" i="22"/>
  <c r="BC112" i="22"/>
  <c r="AU112" i="22"/>
  <c r="BD112" i="22"/>
  <c r="BB112" i="22"/>
  <c r="AV112" i="22"/>
  <c r="AY141" i="22"/>
  <c r="BC141" i="22"/>
  <c r="AU141" i="22"/>
  <c r="BD141" i="22"/>
  <c r="BB141" i="22"/>
  <c r="BA141" i="22"/>
  <c r="AZ141" i="22"/>
  <c r="AX141" i="22"/>
  <c r="AV141" i="22"/>
  <c r="AW141" i="22"/>
  <c r="BG35" i="22"/>
  <c r="BF35" i="22"/>
  <c r="BE35" i="22"/>
  <c r="AZ174" i="22"/>
  <c r="BD174" i="22"/>
  <c r="AV174" i="22"/>
  <c r="AU174" i="22"/>
  <c r="BC174" i="22"/>
  <c r="AY174" i="22"/>
  <c r="AX174" i="22"/>
  <c r="BA174" i="22"/>
  <c r="AW174" i="22"/>
  <c r="BB174" i="22"/>
  <c r="BG112" i="22"/>
  <c r="BF112" i="22"/>
  <c r="BE112" i="22"/>
  <c r="BD32" i="22"/>
  <c r="AV32" i="22"/>
  <c r="BC32" i="22"/>
  <c r="AU32" i="22"/>
  <c r="BB32" i="22"/>
  <c r="BA32" i="22"/>
  <c r="AX32" i="22"/>
  <c r="AW32" i="22"/>
  <c r="AY32" i="22"/>
  <c r="AZ32" i="22"/>
  <c r="AY146" i="22"/>
  <c r="AW146" i="22"/>
  <c r="BB146" i="22"/>
  <c r="BA146" i="22"/>
  <c r="AU146" i="22"/>
  <c r="BD146" i="22"/>
  <c r="BC146" i="22"/>
  <c r="AX146" i="22"/>
  <c r="AZ146" i="22"/>
  <c r="AV146" i="22"/>
  <c r="BG86" i="22"/>
  <c r="BF86" i="22"/>
  <c r="BE86" i="22"/>
  <c r="BC90" i="22"/>
  <c r="AU90" i="22"/>
  <c r="BB90" i="22"/>
  <c r="BA90" i="22"/>
  <c r="AY90" i="22"/>
  <c r="BD90" i="22"/>
  <c r="AZ90" i="22"/>
  <c r="AV90" i="22"/>
  <c r="AX90" i="22"/>
  <c r="AW90" i="22"/>
  <c r="BG67" i="22"/>
  <c r="BF67" i="22"/>
  <c r="BE67" i="22"/>
  <c r="BB33" i="22"/>
  <c r="BA33" i="22"/>
  <c r="AZ33" i="22"/>
  <c r="AY33" i="22"/>
  <c r="BD33" i="22"/>
  <c r="AV33" i="22"/>
  <c r="BC33" i="22"/>
  <c r="AX33" i="22"/>
  <c r="AW33" i="22"/>
  <c r="AU33" i="22"/>
  <c r="BC76" i="22"/>
  <c r="AU76" i="22"/>
  <c r="BB76" i="22"/>
  <c r="BA76" i="22"/>
  <c r="AZ76" i="22"/>
  <c r="AW76" i="22"/>
  <c r="AV76" i="22"/>
  <c r="BD76" i="22"/>
  <c r="AX76" i="22"/>
  <c r="AY76" i="22"/>
  <c r="BA153" i="22"/>
  <c r="AY153" i="22"/>
  <c r="BD153" i="22"/>
  <c r="AV153" i="22"/>
  <c r="BC153" i="22"/>
  <c r="AU153" i="22"/>
  <c r="BB153" i="22"/>
  <c r="AZ153" i="22"/>
  <c r="AX153" i="22"/>
  <c r="AW153" i="22"/>
  <c r="BG53" i="22"/>
  <c r="BE53" i="22"/>
  <c r="BF53" i="22"/>
  <c r="BF58" i="22"/>
  <c r="BG58" i="22"/>
  <c r="BE58" i="22"/>
  <c r="BG97" i="22"/>
  <c r="BF97" i="22"/>
  <c r="BE97" i="22"/>
  <c r="BC86" i="22"/>
  <c r="AU86" i="22"/>
  <c r="AY86" i="22"/>
  <c r="AX86" i="22"/>
  <c r="AW86" i="22"/>
  <c r="AV86" i="22"/>
  <c r="BA86" i="22"/>
  <c r="AZ86" i="22"/>
  <c r="BB86" i="22"/>
  <c r="BD86" i="22"/>
  <c r="AZ170" i="22"/>
  <c r="BD170" i="22"/>
  <c r="AV170" i="22"/>
  <c r="BC170" i="22"/>
  <c r="BA170" i="22"/>
  <c r="AW170" i="22"/>
  <c r="AU170" i="22"/>
  <c r="AX170" i="22"/>
  <c r="BB170" i="22"/>
  <c r="AY170" i="22"/>
  <c r="BE63" i="22"/>
  <c r="BG63" i="22"/>
  <c r="BF63" i="22"/>
  <c r="BG102" i="22"/>
  <c r="BF102" i="22"/>
  <c r="BE102" i="22"/>
  <c r="BG81" i="22"/>
  <c r="BF81" i="22"/>
  <c r="BE81" i="22"/>
  <c r="H40" i="47"/>
  <c r="H115" i="47"/>
  <c r="I123" i="47"/>
  <c r="BE79" i="22"/>
  <c r="BG79" i="22"/>
  <c r="BF79" i="22"/>
  <c r="BG16" i="22"/>
  <c r="BF16" i="22"/>
  <c r="BE16" i="22"/>
  <c r="BG22" i="22"/>
  <c r="BF22" i="22"/>
  <c r="BE22" i="22"/>
  <c r="BF26" i="22"/>
  <c r="BG26" i="22"/>
  <c r="BE26" i="22"/>
  <c r="BG30" i="22"/>
  <c r="BF30" i="22"/>
  <c r="BE30" i="22"/>
  <c r="BG40" i="22"/>
  <c r="BF40" i="22"/>
  <c r="BE40" i="22"/>
  <c r="BF44" i="22"/>
  <c r="BE44" i="22"/>
  <c r="BG44" i="22"/>
  <c r="BF50" i="22"/>
  <c r="BG50" i="22"/>
  <c r="BE50" i="22"/>
  <c r="BG54" i="22"/>
  <c r="BF54" i="22"/>
  <c r="BE54" i="22"/>
  <c r="BD72" i="22"/>
  <c r="AV72" i="22"/>
  <c r="BC72" i="22"/>
  <c r="AU72" i="22"/>
  <c r="BB72" i="22"/>
  <c r="BA72" i="22"/>
  <c r="AX72" i="22"/>
  <c r="BA77" i="22"/>
  <c r="AZ77" i="22"/>
  <c r="AY77" i="22"/>
  <c r="AX77" i="22"/>
  <c r="BC77" i="22"/>
  <c r="AU77" i="22"/>
  <c r="BC82" i="22"/>
  <c r="AZ82" i="22"/>
  <c r="BG94" i="22"/>
  <c r="BF94" i="22"/>
  <c r="BE94" i="22"/>
  <c r="M98" i="22"/>
  <c r="BF106" i="22"/>
  <c r="BE106" i="22"/>
  <c r="BG106" i="22"/>
  <c r="BG110" i="22"/>
  <c r="BF110" i="22"/>
  <c r="BE110" i="22"/>
  <c r="BG114" i="22"/>
  <c r="BE114" i="22"/>
  <c r="BF114" i="22"/>
  <c r="BG118" i="22"/>
  <c r="BF118" i="22"/>
  <c r="BE118" i="22"/>
  <c r="BG123" i="22"/>
  <c r="BF123" i="22"/>
  <c r="BE123" i="22"/>
  <c r="BG128" i="22"/>
  <c r="BE128" i="22"/>
  <c r="BF128" i="22"/>
  <c r="BA145" i="22"/>
  <c r="AY145" i="22"/>
  <c r="BD145" i="22"/>
  <c r="AV145" i="22"/>
  <c r="BC145" i="22"/>
  <c r="AU145" i="22"/>
  <c r="BB145" i="22"/>
  <c r="AZ145" i="22"/>
  <c r="AX145" i="22"/>
  <c r="AW145" i="22"/>
  <c r="BA149" i="22"/>
  <c r="AY149" i="22"/>
  <c r="BD149" i="22"/>
  <c r="AV149" i="22"/>
  <c r="BC149" i="22"/>
  <c r="AU149" i="22"/>
  <c r="AW149" i="22"/>
  <c r="AZ149" i="22"/>
  <c r="BB149" i="22"/>
  <c r="BA157" i="22"/>
  <c r="AY157" i="22"/>
  <c r="BD157" i="22"/>
  <c r="AV157" i="22"/>
  <c r="BC157" i="22"/>
  <c r="AU157" i="22"/>
  <c r="AW157" i="22"/>
  <c r="AZ157" i="22"/>
  <c r="BB157" i="22"/>
  <c r="BB165" i="22"/>
  <c r="AX165" i="22"/>
  <c r="AZ165" i="22"/>
  <c r="AW165" i="22"/>
  <c r="BD165" i="22"/>
  <c r="BC165" i="22"/>
  <c r="BA165" i="22"/>
  <c r="AY165" i="22"/>
  <c r="AV165" i="22"/>
  <c r="AU165" i="22"/>
  <c r="BD16" i="22"/>
  <c r="AZ18" i="22"/>
  <c r="AV24" i="22"/>
  <c r="BA30" i="22"/>
  <c r="AU38" i="22"/>
  <c r="BD43" i="22"/>
  <c r="AW46" i="22"/>
  <c r="AY50" i="22"/>
  <c r="AU54" i="22"/>
  <c r="AX56" i="22"/>
  <c r="AZ58" i="22"/>
  <c r="AY60" i="22"/>
  <c r="AV70" i="22"/>
  <c r="AU73" i="22"/>
  <c r="BB78" i="22"/>
  <c r="AY83" i="22"/>
  <c r="AZ35" i="22"/>
  <c r="AY35" i="22"/>
  <c r="AX35" i="22"/>
  <c r="AW35" i="22"/>
  <c r="BB35" i="22"/>
  <c r="AX44" i="22"/>
  <c r="AW44" i="22"/>
  <c r="BD44" i="22"/>
  <c r="AV44" i="22"/>
  <c r="BC44" i="22"/>
  <c r="AU44" i="22"/>
  <c r="AZ44" i="22"/>
  <c r="BC71" i="22"/>
  <c r="BD71" i="22"/>
  <c r="AZ71" i="22"/>
  <c r="BG85" i="22"/>
  <c r="BE85" i="22"/>
  <c r="BF85" i="22"/>
  <c r="BC94" i="22"/>
  <c r="AU94" i="22"/>
  <c r="BB94" i="22"/>
  <c r="BA94" i="22"/>
  <c r="AY94" i="22"/>
  <c r="AX94" i="22"/>
  <c r="AW94" i="22"/>
  <c r="AV94" i="22"/>
  <c r="BD94" i="22"/>
  <c r="AW110" i="22"/>
  <c r="BD110" i="22"/>
  <c r="AV110" i="22"/>
  <c r="BC110" i="22"/>
  <c r="AU110" i="22"/>
  <c r="BB110" i="22"/>
  <c r="BA110" i="22"/>
  <c r="AY110" i="22"/>
  <c r="AZ110" i="22"/>
  <c r="AY128" i="22"/>
  <c r="BC128" i="22"/>
  <c r="AU128" i="22"/>
  <c r="AV128" i="22"/>
  <c r="BD128" i="22"/>
  <c r="BB128" i="22"/>
  <c r="BA128" i="22"/>
  <c r="AX128" i="22"/>
  <c r="AZ128" i="22"/>
  <c r="AW128" i="22"/>
  <c r="BG140" i="22"/>
  <c r="BF140" i="22"/>
  <c r="BE140" i="22"/>
  <c r="BG148" i="22"/>
  <c r="BF148" i="22"/>
  <c r="BE148" i="22"/>
  <c r="BG156" i="22"/>
  <c r="BF156" i="22"/>
  <c r="BE156" i="22"/>
  <c r="BG164" i="22"/>
  <c r="BF164" i="22"/>
  <c r="BE164" i="22"/>
  <c r="AV30" i="22"/>
  <c r="AU58" i="22"/>
  <c r="AE9" i="47"/>
  <c r="H23" i="47"/>
  <c r="H122" i="47"/>
  <c r="I129" i="47"/>
  <c r="I40" i="22"/>
  <c r="BG48" i="22"/>
  <c r="BF48" i="22"/>
  <c r="BE48" i="22"/>
  <c r="BG12" i="22"/>
  <c r="BF12" i="22"/>
  <c r="AW17" i="22"/>
  <c r="BD17" i="22"/>
  <c r="AV17" i="22"/>
  <c r="BC17" i="22"/>
  <c r="AU17" i="22"/>
  <c r="AZ17" i="22"/>
  <c r="AX31" i="22"/>
  <c r="AW31" i="22"/>
  <c r="BD31" i="22"/>
  <c r="AV31" i="22"/>
  <c r="BC31" i="22"/>
  <c r="AU31" i="22"/>
  <c r="AZ31" i="22"/>
  <c r="AX36" i="22"/>
  <c r="AW36" i="22"/>
  <c r="BD36" i="22"/>
  <c r="AV36" i="22"/>
  <c r="BC36" i="22"/>
  <c r="AU36" i="22"/>
  <c r="AZ36" i="22"/>
  <c r="BD45" i="22"/>
  <c r="AV45" i="22"/>
  <c r="BC45" i="22"/>
  <c r="AU45" i="22"/>
  <c r="BB45" i="22"/>
  <c r="BA45" i="22"/>
  <c r="AX45" i="22"/>
  <c r="BB51" i="22"/>
  <c r="BC51" i="22"/>
  <c r="AU51" i="22"/>
  <c r="AW55" i="22"/>
  <c r="BD55" i="22"/>
  <c r="AV55" i="22"/>
  <c r="BC55" i="22"/>
  <c r="AU55" i="22"/>
  <c r="BB55" i="22"/>
  <c r="AY55" i="22"/>
  <c r="AW59" i="22"/>
  <c r="BD59" i="22"/>
  <c r="AV59" i="22"/>
  <c r="BC59" i="22"/>
  <c r="AU59" i="22"/>
  <c r="BB59" i="22"/>
  <c r="AY59" i="22"/>
  <c r="AW64" i="22"/>
  <c r="BD64" i="22"/>
  <c r="AV64" i="22"/>
  <c r="BC64" i="22"/>
  <c r="AU64" i="22"/>
  <c r="BB64" i="22"/>
  <c r="AY64" i="22"/>
  <c r="AW68" i="22"/>
  <c r="BD68" i="22"/>
  <c r="AV68" i="22"/>
  <c r="BC68" i="22"/>
  <c r="AU68" i="22"/>
  <c r="BB68" i="22"/>
  <c r="AY68" i="22"/>
  <c r="BG72" i="22"/>
  <c r="BF72" i="22"/>
  <c r="BE72" i="22"/>
  <c r="BG77" i="22"/>
  <c r="BE77" i="22"/>
  <c r="BF77" i="22"/>
  <c r="BF82" i="22"/>
  <c r="BG82" i="22"/>
  <c r="BE82" i="22"/>
  <c r="BA91" i="22"/>
  <c r="AZ91" i="22"/>
  <c r="AY91" i="22"/>
  <c r="AW91" i="22"/>
  <c r="AV91" i="22"/>
  <c r="AU91" i="22"/>
  <c r="BB91" i="22"/>
  <c r="BC95" i="22"/>
  <c r="BA95" i="22"/>
  <c r="AZ95" i="22"/>
  <c r="AY95" i="22"/>
  <c r="AW95" i="22"/>
  <c r="BD95" i="22"/>
  <c r="BB95" i="22"/>
  <c r="AX95" i="22"/>
  <c r="BC99" i="22"/>
  <c r="AU99" i="22"/>
  <c r="BA99" i="22"/>
  <c r="AZ99" i="22"/>
  <c r="AY99" i="22"/>
  <c r="AW99" i="22"/>
  <c r="BD99" i="22"/>
  <c r="BB99" i="22"/>
  <c r="BC103" i="22"/>
  <c r="AU103" i="22"/>
  <c r="BA103" i="22"/>
  <c r="AZ103" i="22"/>
  <c r="AY103" i="22"/>
  <c r="AW103" i="22"/>
  <c r="BD103" i="22"/>
  <c r="AV103" i="22"/>
  <c r="BC107" i="22"/>
  <c r="AU107" i="22"/>
  <c r="BB107" i="22"/>
  <c r="BA107" i="22"/>
  <c r="AZ107" i="22"/>
  <c r="AY107" i="22"/>
  <c r="AW107" i="22"/>
  <c r="AX107" i="22"/>
  <c r="BC111" i="22"/>
  <c r="AU111" i="22"/>
  <c r="BB111" i="22"/>
  <c r="BA111" i="22"/>
  <c r="AZ111" i="22"/>
  <c r="AY111" i="22"/>
  <c r="AW111" i="22"/>
  <c r="BD111" i="22"/>
  <c r="AX111" i="22"/>
  <c r="BC115" i="22"/>
  <c r="AU115" i="22"/>
  <c r="AY115" i="22"/>
  <c r="BB115" i="22"/>
  <c r="BA115" i="22"/>
  <c r="AZ115" i="22"/>
  <c r="AX115" i="22"/>
  <c r="AW115" i="22"/>
  <c r="BD115" i="22"/>
  <c r="AV115" i="22"/>
  <c r="AW129" i="22"/>
  <c r="BA129" i="22"/>
  <c r="AV129" i="22"/>
  <c r="AU129" i="22"/>
  <c r="BD129" i="22"/>
  <c r="BC129" i="22"/>
  <c r="BB129" i="22"/>
  <c r="AY129" i="22"/>
  <c r="AZ129" i="22"/>
  <c r="BF133" i="22"/>
  <c r="BG133" i="22"/>
  <c r="BE133" i="22"/>
  <c r="BG137" i="22"/>
  <c r="BF137" i="22"/>
  <c r="BE137" i="22"/>
  <c r="BF141" i="22"/>
  <c r="BG141" i="22"/>
  <c r="BE141" i="22"/>
  <c r="BG145" i="22"/>
  <c r="BF145" i="22"/>
  <c r="BE145" i="22"/>
  <c r="BF149" i="22"/>
  <c r="BG149" i="22"/>
  <c r="BE149" i="22"/>
  <c r="BG153" i="22"/>
  <c r="BF153" i="22"/>
  <c r="BE153" i="22"/>
  <c r="BF157" i="22"/>
  <c r="BG157" i="22"/>
  <c r="BE157" i="22"/>
  <c r="BG161" i="22"/>
  <c r="BF161" i="22"/>
  <c r="BE161" i="22"/>
  <c r="BF165" i="22"/>
  <c r="BG165" i="22"/>
  <c r="BE165" i="22"/>
  <c r="BG169" i="22"/>
  <c r="BF169" i="22"/>
  <c r="BE169" i="22"/>
  <c r="BF173" i="22"/>
  <c r="BG173" i="22"/>
  <c r="BE173" i="22"/>
  <c r="BG177" i="22"/>
  <c r="BF177" i="22"/>
  <c r="BE177" i="22"/>
  <c r="AX17" i="22"/>
  <c r="AZ24" i="22"/>
  <c r="BC30" i="22"/>
  <c r="BD35" i="22"/>
  <c r="AW38" i="22"/>
  <c r="AY44" i="22"/>
  <c r="AX46" i="22"/>
  <c r="BA50" i="22"/>
  <c r="AZ54" i="22"/>
  <c r="AY56" i="22"/>
  <c r="BB58" i="22"/>
  <c r="AV66" i="22"/>
  <c r="AX68" i="22"/>
  <c r="AW70" i="22"/>
  <c r="AU95" i="22"/>
  <c r="AV107" i="22"/>
  <c r="AX129" i="22"/>
  <c r="AX149" i="22"/>
  <c r="BD26" i="22"/>
  <c r="BB26" i="22"/>
  <c r="BA26" i="22"/>
  <c r="AW26" i="22"/>
  <c r="AY67" i="22"/>
  <c r="AX67" i="22"/>
  <c r="AW67" i="22"/>
  <c r="BD67" i="22"/>
  <c r="AV67" i="22"/>
  <c r="BA67" i="22"/>
  <c r="AW114" i="22"/>
  <c r="BA114" i="22"/>
  <c r="BB114" i="22"/>
  <c r="AZ114" i="22"/>
  <c r="AY114" i="22"/>
  <c r="AX114" i="22"/>
  <c r="AV114" i="22"/>
  <c r="BD114" i="22"/>
  <c r="AU114" i="22"/>
  <c r="H128" i="47"/>
  <c r="H131" i="47"/>
  <c r="BF90" i="22"/>
  <c r="BG90" i="22"/>
  <c r="BE90" i="22"/>
  <c r="BG17" i="22"/>
  <c r="BF17" i="22"/>
  <c r="BE17" i="22"/>
  <c r="BE23" i="22"/>
  <c r="BG23" i="22"/>
  <c r="BF23" i="22"/>
  <c r="BG27" i="22"/>
  <c r="BF27" i="22"/>
  <c r="BE27" i="22"/>
  <c r="BE31" i="22"/>
  <c r="BG31" i="22"/>
  <c r="BF31" i="22"/>
  <c r="BF36" i="22"/>
  <c r="BE36" i="22"/>
  <c r="BG36" i="22"/>
  <c r="BG41" i="22"/>
  <c r="BF41" i="22"/>
  <c r="BE41" i="22"/>
  <c r="BG45" i="22"/>
  <c r="BE45" i="22"/>
  <c r="BF45" i="22"/>
  <c r="BG51" i="22"/>
  <c r="BF51" i="22"/>
  <c r="BE51" i="22"/>
  <c r="BE55" i="22"/>
  <c r="BG55" i="22"/>
  <c r="BF55" i="22"/>
  <c r="BG59" i="22"/>
  <c r="BF59" i="22"/>
  <c r="BE59" i="22"/>
  <c r="BG64" i="22"/>
  <c r="BF64" i="22"/>
  <c r="BE64" i="22"/>
  <c r="BF68" i="22"/>
  <c r="BE68" i="22"/>
  <c r="BG68" i="22"/>
  <c r="BB73" i="22"/>
  <c r="BA73" i="22"/>
  <c r="AZ73" i="22"/>
  <c r="AY73" i="22"/>
  <c r="BD73" i="22"/>
  <c r="AV73" i="22"/>
  <c r="AY78" i="22"/>
  <c r="AX78" i="22"/>
  <c r="AW78" i="22"/>
  <c r="BD78" i="22"/>
  <c r="AV78" i="22"/>
  <c r="BA78" i="22"/>
  <c r="AZ83" i="22"/>
  <c r="BD83" i="22"/>
  <c r="AV83" i="22"/>
  <c r="AX83" i="22"/>
  <c r="AW83" i="22"/>
  <c r="AU83" i="22"/>
  <c r="BA83" i="22"/>
  <c r="BA87" i="22"/>
  <c r="AW87" i="22"/>
  <c r="AY87" i="22"/>
  <c r="AX87" i="22"/>
  <c r="AV87" i="22"/>
  <c r="AU87" i="22"/>
  <c r="BB87" i="22"/>
  <c r="BG91" i="22"/>
  <c r="BF91" i="22"/>
  <c r="BE91" i="22"/>
  <c r="BE95" i="22"/>
  <c r="BG95" i="22"/>
  <c r="BF95" i="22"/>
  <c r="BG99" i="22"/>
  <c r="BF99" i="22"/>
  <c r="BE99" i="22"/>
  <c r="BE103" i="22"/>
  <c r="BG103" i="22"/>
  <c r="BF103" i="22"/>
  <c r="BG107" i="22"/>
  <c r="BF107" i="22"/>
  <c r="BE107" i="22"/>
  <c r="BF111" i="22"/>
  <c r="BG111" i="22"/>
  <c r="BE111" i="22"/>
  <c r="BG115" i="22"/>
  <c r="BF115" i="22"/>
  <c r="BE115" i="22"/>
  <c r="BF119" i="22"/>
  <c r="BG119" i="22"/>
  <c r="BE119" i="22"/>
  <c r="BG124" i="22"/>
  <c r="BF124" i="22"/>
  <c r="BE124" i="22"/>
  <c r="BG129" i="22"/>
  <c r="BF129" i="22"/>
  <c r="BE129" i="22"/>
  <c r="AW138" i="22"/>
  <c r="BA138" i="22"/>
  <c r="BB138" i="22"/>
  <c r="AZ138" i="22"/>
  <c r="AY138" i="22"/>
  <c r="AX138" i="22"/>
  <c r="AV138" i="22"/>
  <c r="BD138" i="22"/>
  <c r="AU138" i="22"/>
  <c r="AW142" i="22"/>
  <c r="BA142" i="22"/>
  <c r="BD142" i="22"/>
  <c r="BC142" i="22"/>
  <c r="BB142" i="22"/>
  <c r="AZ142" i="22"/>
  <c r="AY142" i="22"/>
  <c r="AV142" i="22"/>
  <c r="AX142" i="22"/>
  <c r="AU142" i="22"/>
  <c r="AY150" i="22"/>
  <c r="AW150" i="22"/>
  <c r="BB150" i="22"/>
  <c r="BA150" i="22"/>
  <c r="BC150" i="22"/>
  <c r="AZ150" i="22"/>
  <c r="AX150" i="22"/>
  <c r="AV150" i="22"/>
  <c r="AU150" i="22"/>
  <c r="AY154" i="22"/>
  <c r="AW154" i="22"/>
  <c r="BB154" i="22"/>
  <c r="BA154" i="22"/>
  <c r="AU154" i="22"/>
  <c r="BD154" i="22"/>
  <c r="BC154" i="22"/>
  <c r="AX154" i="22"/>
  <c r="AZ154" i="22"/>
  <c r="AV154" i="22"/>
  <c r="AY158" i="22"/>
  <c r="AW158" i="22"/>
  <c r="BB158" i="22"/>
  <c r="BA158" i="22"/>
  <c r="BC158" i="22"/>
  <c r="AZ158" i="22"/>
  <c r="AX158" i="22"/>
  <c r="AV158" i="22"/>
  <c r="AU158" i="22"/>
  <c r="BD158" i="22"/>
  <c r="BD162" i="22"/>
  <c r="AY162" i="22"/>
  <c r="AW162" i="22"/>
  <c r="BB162" i="22"/>
  <c r="BA162" i="22"/>
  <c r="AU162" i="22"/>
  <c r="BC162" i="22"/>
  <c r="AX162" i="22"/>
  <c r="AZ162" i="22"/>
  <c r="AZ166" i="22"/>
  <c r="BD166" i="22"/>
  <c r="AV166" i="22"/>
  <c r="BA166" i="22"/>
  <c r="AX166" i="22"/>
  <c r="BC166" i="22"/>
  <c r="AU166" i="22"/>
  <c r="AY166" i="22"/>
  <c r="BB166" i="22"/>
  <c r="AW166" i="22"/>
  <c r="AY17" i="22"/>
  <c r="AU19" i="22"/>
  <c r="AY36" i="22"/>
  <c r="AX38" i="22"/>
  <c r="BA44" i="22"/>
  <c r="BB54" i="22"/>
  <c r="AV61" i="22"/>
  <c r="AX64" i="22"/>
  <c r="AW66" i="22"/>
  <c r="AZ68" i="22"/>
  <c r="BB70" i="22"/>
  <c r="AX73" i="22"/>
  <c r="AV77" i="22"/>
  <c r="AY80" i="22"/>
  <c r="BC83" i="22"/>
  <c r="BC87" i="22"/>
  <c r="AX91" i="22"/>
  <c r="AV95" i="22"/>
  <c r="AX101" i="22"/>
  <c r="BD107" i="22"/>
  <c r="BD150" i="22"/>
  <c r="AZ30" i="22"/>
  <c r="AY30" i="22"/>
  <c r="AX30" i="22"/>
  <c r="AW30" i="22"/>
  <c r="BB30" i="22"/>
  <c r="AY58" i="22"/>
  <c r="AX58" i="22"/>
  <c r="AW58" i="22"/>
  <c r="BD58" i="22"/>
  <c r="AV58" i="22"/>
  <c r="BA58" i="22"/>
  <c r="AI9" i="47"/>
  <c r="H57" i="47"/>
  <c r="AB61" i="47"/>
  <c r="N61" i="47" s="1"/>
  <c r="AB159" i="47"/>
  <c r="N159" i="47" s="1"/>
  <c r="Z6" i="22"/>
  <c r="BC18" i="22"/>
  <c r="AU18" i="22"/>
  <c r="BB18" i="22"/>
  <c r="BA18" i="22"/>
  <c r="AX18" i="22"/>
  <c r="AY24" i="22"/>
  <c r="AX24" i="22"/>
  <c r="AW24" i="22"/>
  <c r="BB24" i="22"/>
  <c r="BD28" i="22"/>
  <c r="AW28" i="22"/>
  <c r="BB28" i="22"/>
  <c r="BD37" i="22"/>
  <c r="AV37" i="22"/>
  <c r="BC37" i="22"/>
  <c r="AU37" i="22"/>
  <c r="BB37" i="22"/>
  <c r="BA37" i="22"/>
  <c r="AX37" i="22"/>
  <c r="BB46" i="22"/>
  <c r="BA46" i="22"/>
  <c r="AZ46" i="22"/>
  <c r="AY46" i="22"/>
  <c r="BD46" i="22"/>
  <c r="AV46" i="22"/>
  <c r="BC56" i="22"/>
  <c r="AU56" i="22"/>
  <c r="BB56" i="22"/>
  <c r="BA56" i="22"/>
  <c r="AZ56" i="22"/>
  <c r="AW56" i="22"/>
  <c r="BC60" i="22"/>
  <c r="AU60" i="22"/>
  <c r="BB60" i="22"/>
  <c r="BA60" i="22"/>
  <c r="AZ60" i="22"/>
  <c r="AW60" i="22"/>
  <c r="BC65" i="22"/>
  <c r="AU65" i="22"/>
  <c r="BB65" i="22"/>
  <c r="BA65" i="22"/>
  <c r="AZ65" i="22"/>
  <c r="AW65" i="22"/>
  <c r="BC69" i="22"/>
  <c r="AU69" i="22"/>
  <c r="BB69" i="22"/>
  <c r="BA69" i="22"/>
  <c r="AZ69" i="22"/>
  <c r="AW69" i="22"/>
  <c r="BG73" i="22"/>
  <c r="BF73" i="22"/>
  <c r="BE73" i="22"/>
  <c r="BG78" i="22"/>
  <c r="BF78" i="22"/>
  <c r="BE78" i="22"/>
  <c r="BG83" i="22"/>
  <c r="BF83" i="22"/>
  <c r="BE83" i="22"/>
  <c r="BE87" i="22"/>
  <c r="BG87" i="22"/>
  <c r="BF87" i="22"/>
  <c r="AY92" i="22"/>
  <c r="AX92" i="22"/>
  <c r="AW92" i="22"/>
  <c r="BC92" i="22"/>
  <c r="AU92" i="22"/>
  <c r="BB92" i="22"/>
  <c r="BA92" i="22"/>
  <c r="AZ92" i="22"/>
  <c r="AV92" i="22"/>
  <c r="BA96" i="22"/>
  <c r="AY96" i="22"/>
  <c r="AX96" i="22"/>
  <c r="AW96" i="22"/>
  <c r="BC96" i="22"/>
  <c r="AU96" i="22"/>
  <c r="AV96" i="22"/>
  <c r="BB96" i="22"/>
  <c r="BA100" i="22"/>
  <c r="AY100" i="22"/>
  <c r="AX100" i="22"/>
  <c r="AW100" i="22"/>
  <c r="BC100" i="22"/>
  <c r="AU100" i="22"/>
  <c r="AZ100" i="22"/>
  <c r="AV100" i="22"/>
  <c r="BD100" i="22"/>
  <c r="BA104" i="22"/>
  <c r="AY104" i="22"/>
  <c r="AX104" i="22"/>
  <c r="AW104" i="22"/>
  <c r="BC104" i="22"/>
  <c r="AU104" i="22"/>
  <c r="BB104" i="22"/>
  <c r="AZ104" i="22"/>
  <c r="AV104" i="22"/>
  <c r="BA108" i="22"/>
  <c r="AZ108" i="22"/>
  <c r="AY108" i="22"/>
  <c r="AX108" i="22"/>
  <c r="AW108" i="22"/>
  <c r="BC108" i="22"/>
  <c r="AU108" i="22"/>
  <c r="BD108" i="22"/>
  <c r="BB108" i="22"/>
  <c r="AV108" i="22"/>
  <c r="BA116" i="22"/>
  <c r="AW116" i="22"/>
  <c r="BC116" i="22"/>
  <c r="BB116" i="22"/>
  <c r="AZ116" i="22"/>
  <c r="AY116" i="22"/>
  <c r="AX116" i="22"/>
  <c r="AU116" i="22"/>
  <c r="BD116" i="22"/>
  <c r="AV116" i="22"/>
  <c r="BE120" i="22"/>
  <c r="BG120" i="22"/>
  <c r="BF120" i="22"/>
  <c r="BF125" i="22"/>
  <c r="BG125" i="22"/>
  <c r="BE125" i="22"/>
  <c r="BC130" i="22"/>
  <c r="AU130" i="22"/>
  <c r="AY130" i="22"/>
  <c r="AW130" i="22"/>
  <c r="AV130" i="22"/>
  <c r="BD130" i="22"/>
  <c r="BB130" i="22"/>
  <c r="AZ130" i="22"/>
  <c r="BA130" i="22"/>
  <c r="BG134" i="22"/>
  <c r="BF134" i="22"/>
  <c r="BE134" i="22"/>
  <c r="BE138" i="22"/>
  <c r="BG138" i="22"/>
  <c r="BF138" i="22"/>
  <c r="BG142" i="22"/>
  <c r="BF142" i="22"/>
  <c r="BE142" i="22"/>
  <c r="BE146" i="22"/>
  <c r="BG146" i="22"/>
  <c r="BF146" i="22"/>
  <c r="BG150" i="22"/>
  <c r="BF150" i="22"/>
  <c r="BE150" i="22"/>
  <c r="BE154" i="22"/>
  <c r="BG154" i="22"/>
  <c r="BF154" i="22"/>
  <c r="BG158" i="22"/>
  <c r="BF158" i="22"/>
  <c r="BE158" i="22"/>
  <c r="BE162" i="22"/>
  <c r="BG162" i="22"/>
  <c r="BF162" i="22"/>
  <c r="BG166" i="22"/>
  <c r="BF166" i="22"/>
  <c r="BE166" i="22"/>
  <c r="BA17" i="22"/>
  <c r="AW19" i="22"/>
  <c r="BC24" i="22"/>
  <c r="AY31" i="22"/>
  <c r="BA36" i="22"/>
  <c r="BB44" i="22"/>
  <c r="AU49" i="22"/>
  <c r="AY52" i="22"/>
  <c r="AV57" i="22"/>
  <c r="AX59" i="22"/>
  <c r="AW61" i="22"/>
  <c r="AZ64" i="22"/>
  <c r="BB66" i="22"/>
  <c r="BA68" i="22"/>
  <c r="BC73" i="22"/>
  <c r="AW77" i="22"/>
  <c r="AY85" i="22"/>
  <c r="BD87" i="22"/>
  <c r="BC91" i="22"/>
  <c r="AZ96" i="22"/>
  <c r="AX110" i="22"/>
  <c r="AY16" i="22"/>
  <c r="AX16" i="22"/>
  <c r="AW16" i="22"/>
  <c r="BB16" i="22"/>
  <c r="AX50" i="22"/>
  <c r="AW50" i="22"/>
  <c r="BD50" i="22"/>
  <c r="AV50" i="22"/>
  <c r="BC50" i="22"/>
  <c r="AU50" i="22"/>
  <c r="AZ50" i="22"/>
  <c r="BG89" i="22"/>
  <c r="BF89" i="22"/>
  <c r="BE89" i="22"/>
  <c r="AW98" i="22"/>
  <c r="BC98" i="22"/>
  <c r="AU98" i="22"/>
  <c r="BB98" i="22"/>
  <c r="BA98" i="22"/>
  <c r="AY98" i="22"/>
  <c r="AX98" i="22"/>
  <c r="AV98" i="22"/>
  <c r="BD98" i="22"/>
  <c r="AW106" i="22"/>
  <c r="BC106" i="22"/>
  <c r="AU106" i="22"/>
  <c r="BB106" i="22"/>
  <c r="BA106" i="22"/>
  <c r="AY106" i="22"/>
  <c r="BD106" i="22"/>
  <c r="AZ106" i="22"/>
  <c r="AX106" i="22"/>
  <c r="AV106" i="22"/>
  <c r="BC123" i="22"/>
  <c r="AU123" i="22"/>
  <c r="AY123" i="22"/>
  <c r="BD123" i="22"/>
  <c r="BB123" i="22"/>
  <c r="BA123" i="22"/>
  <c r="AZ123" i="22"/>
  <c r="AW123" i="22"/>
  <c r="AX123" i="22"/>
  <c r="BG136" i="22"/>
  <c r="BE136" i="22"/>
  <c r="BF136" i="22"/>
  <c r="BG144" i="22"/>
  <c r="BE144" i="22"/>
  <c r="BF144" i="22"/>
  <c r="BG152" i="22"/>
  <c r="BE152" i="22"/>
  <c r="BF152" i="22"/>
  <c r="BG160" i="22"/>
  <c r="BE160" i="22"/>
  <c r="BF160" i="22"/>
  <c r="BC16" i="22"/>
  <c r="BA35" i="22"/>
  <c r="BB67" i="22"/>
  <c r="AJ9" i="47"/>
  <c r="H29" i="47"/>
  <c r="AE61" i="47"/>
  <c r="Q61" i="47" s="1"/>
  <c r="I115" i="47"/>
  <c r="H127" i="47"/>
  <c r="I131" i="47"/>
  <c r="BF18" i="22"/>
  <c r="BG18" i="22"/>
  <c r="BE18" i="22"/>
  <c r="BG24" i="22"/>
  <c r="BF24" i="22"/>
  <c r="BE24" i="22"/>
  <c r="BF28" i="22"/>
  <c r="BE28" i="22"/>
  <c r="BG28" i="22"/>
  <c r="BG32" i="22"/>
  <c r="BF32" i="22"/>
  <c r="BE32" i="22"/>
  <c r="BG37" i="22"/>
  <c r="BE37" i="22"/>
  <c r="BF37" i="22"/>
  <c r="BF42" i="22"/>
  <c r="BG42" i="22"/>
  <c r="BE42" i="22"/>
  <c r="BG46" i="22"/>
  <c r="BF46" i="22"/>
  <c r="BE46" i="22"/>
  <c r="BF52" i="22"/>
  <c r="BE52" i="22"/>
  <c r="BG52" i="22"/>
  <c r="BG56" i="22"/>
  <c r="BF56" i="22"/>
  <c r="BE56" i="22"/>
  <c r="BF60" i="22"/>
  <c r="BE60" i="22"/>
  <c r="BG60" i="22"/>
  <c r="BG65" i="22"/>
  <c r="BF65" i="22"/>
  <c r="BE65" i="22"/>
  <c r="BG69" i="22"/>
  <c r="BE69" i="22"/>
  <c r="BF69" i="22"/>
  <c r="BA74" i="22"/>
  <c r="BC74" i="22"/>
  <c r="BB74" i="22"/>
  <c r="AY74" i="22"/>
  <c r="AW80" i="22"/>
  <c r="BA80" i="22"/>
  <c r="AX80" i="22"/>
  <c r="AV80" i="22"/>
  <c r="AU80" i="22"/>
  <c r="BD80" i="22"/>
  <c r="AZ80" i="22"/>
  <c r="BC84" i="22"/>
  <c r="AZ84" i="22"/>
  <c r="AY88" i="22"/>
  <c r="BC88" i="22"/>
  <c r="AU88" i="22"/>
  <c r="AZ88" i="22"/>
  <c r="AX88" i="22"/>
  <c r="AW88" i="22"/>
  <c r="AV88" i="22"/>
  <c r="BB88" i="22"/>
  <c r="BF92" i="22"/>
  <c r="BE92" i="22"/>
  <c r="BG92" i="22"/>
  <c r="BG96" i="22"/>
  <c r="BF96" i="22"/>
  <c r="BE96" i="22"/>
  <c r="BF100" i="22"/>
  <c r="BE100" i="22"/>
  <c r="BG100" i="22"/>
  <c r="BG104" i="22"/>
  <c r="BF104" i="22"/>
  <c r="BE104" i="22"/>
  <c r="BE108" i="22"/>
  <c r="BG108" i="22"/>
  <c r="BF108" i="22"/>
  <c r="BE116" i="22"/>
  <c r="BG116" i="22"/>
  <c r="BF116" i="22"/>
  <c r="BF121" i="22"/>
  <c r="BG121" i="22"/>
  <c r="BE121" i="22"/>
  <c r="BG126" i="22"/>
  <c r="BF126" i="22"/>
  <c r="BE126" i="22"/>
  <c r="BE130" i="22"/>
  <c r="BG130" i="22"/>
  <c r="BF130" i="22"/>
  <c r="BC135" i="22"/>
  <c r="AU135" i="22"/>
  <c r="AY135" i="22"/>
  <c r="AZ135" i="22"/>
  <c r="AX135" i="22"/>
  <c r="AW135" i="22"/>
  <c r="AV135" i="22"/>
  <c r="BB135" i="22"/>
  <c r="BD135" i="22"/>
  <c r="BC139" i="22"/>
  <c r="AU139" i="22"/>
  <c r="AY139" i="22"/>
  <c r="BB139" i="22"/>
  <c r="BA139" i="22"/>
  <c r="AZ139" i="22"/>
  <c r="AX139" i="22"/>
  <c r="AW139" i="22"/>
  <c r="AV139" i="22"/>
  <c r="L143" i="22"/>
  <c r="AW147" i="22"/>
  <c r="BC147" i="22"/>
  <c r="AU147" i="22"/>
  <c r="AZ147" i="22"/>
  <c r="AY147" i="22"/>
  <c r="BA147" i="22"/>
  <c r="AX147" i="22"/>
  <c r="AV147" i="22"/>
  <c r="BD147" i="22"/>
  <c r="BB147" i="22"/>
  <c r="AW151" i="22"/>
  <c r="BC151" i="22"/>
  <c r="AU151" i="22"/>
  <c r="AZ151" i="22"/>
  <c r="AY151" i="22"/>
  <c r="BD151" i="22"/>
  <c r="BB151" i="22"/>
  <c r="BA151" i="22"/>
  <c r="AV151" i="22"/>
  <c r="AX151" i="22"/>
  <c r="L155" i="22"/>
  <c r="AW159" i="22"/>
  <c r="BC159" i="22"/>
  <c r="AU159" i="22"/>
  <c r="AZ159" i="22"/>
  <c r="AY159" i="22"/>
  <c r="BD159" i="22"/>
  <c r="BB159" i="22"/>
  <c r="BA159" i="22"/>
  <c r="AV159" i="22"/>
  <c r="AX159" i="22"/>
  <c r="AX163" i="22"/>
  <c r="BB163" i="22"/>
  <c r="AY163" i="22"/>
  <c r="AV163" i="22"/>
  <c r="BC163" i="22"/>
  <c r="BA163" i="22"/>
  <c r="BD163" i="22"/>
  <c r="AZ163" i="22"/>
  <c r="AW163" i="22"/>
  <c r="AU163" i="22"/>
  <c r="AX167" i="22"/>
  <c r="BB167" i="22"/>
  <c r="BA167" i="22"/>
  <c r="AY167" i="22"/>
  <c r="AU167" i="22"/>
  <c r="BD167" i="22"/>
  <c r="BC167" i="22"/>
  <c r="AZ167" i="22"/>
  <c r="AW167" i="22"/>
  <c r="AV167" i="22"/>
  <c r="AX171" i="22"/>
  <c r="BB171" i="22"/>
  <c r="BD171" i="22"/>
  <c r="BA171" i="22"/>
  <c r="AW171" i="22"/>
  <c r="AV171" i="22"/>
  <c r="BC171" i="22"/>
  <c r="AZ171" i="22"/>
  <c r="AY171" i="22"/>
  <c r="AU171" i="22"/>
  <c r="AX175" i="22"/>
  <c r="BB175" i="22"/>
  <c r="AV175" i="22"/>
  <c r="BD175" i="22"/>
  <c r="AZ175" i="22"/>
  <c r="AY175" i="22"/>
  <c r="BC175" i="22"/>
  <c r="BA175" i="22"/>
  <c r="AU175" i="22"/>
  <c r="AW175" i="22"/>
  <c r="AX179" i="22"/>
  <c r="BB179" i="22"/>
  <c r="AY179" i="22"/>
  <c r="AV179" i="22"/>
  <c r="BC179" i="22"/>
  <c r="BA179" i="22"/>
  <c r="BD179" i="22"/>
  <c r="AW179" i="22"/>
  <c r="AZ179" i="22"/>
  <c r="AV16" i="22"/>
  <c r="BB17" i="22"/>
  <c r="BD24" i="22"/>
  <c r="BA31" i="22"/>
  <c r="BB36" i="22"/>
  <c r="AW45" i="22"/>
  <c r="AX55" i="22"/>
  <c r="AZ59" i="22"/>
  <c r="BA64" i="22"/>
  <c r="AV69" i="22"/>
  <c r="AV71" i="22"/>
  <c r="AU74" i="22"/>
  <c r="BB77" i="22"/>
  <c r="BC80" i="22"/>
  <c r="BB85" i="22"/>
  <c r="BA88" i="22"/>
  <c r="BD91" i="22"/>
  <c r="BD96" i="22"/>
  <c r="AV111" i="22"/>
  <c r="BA135" i="22"/>
  <c r="AX157" i="22"/>
  <c r="AY54" i="22"/>
  <c r="AX54" i="22"/>
  <c r="AW54" i="22"/>
  <c r="BD54" i="22"/>
  <c r="AV54" i="22"/>
  <c r="BA54" i="22"/>
  <c r="BG132" i="22"/>
  <c r="BF132" i="22"/>
  <c r="BE132" i="22"/>
  <c r="V6" i="47"/>
  <c r="I29" i="47"/>
  <c r="AF61" i="47"/>
  <c r="R61" i="47" s="1"/>
  <c r="AJ109" i="47"/>
  <c r="V109" i="47" s="1"/>
  <c r="AJ159" i="47"/>
  <c r="V159" i="47" s="1"/>
  <c r="BD15" i="22"/>
  <c r="BB15" i="22"/>
  <c r="BA19" i="22"/>
  <c r="AZ19" i="22"/>
  <c r="AY19" i="22"/>
  <c r="BD19" i="22"/>
  <c r="AV19" i="22"/>
  <c r="BB38" i="22"/>
  <c r="BA38" i="22"/>
  <c r="AZ38" i="22"/>
  <c r="AY38" i="22"/>
  <c r="BD38" i="22"/>
  <c r="AV38" i="22"/>
  <c r="AZ43" i="22"/>
  <c r="AY43" i="22"/>
  <c r="AX43" i="22"/>
  <c r="AW43" i="22"/>
  <c r="BB43" i="22"/>
  <c r="AZ49" i="22"/>
  <c r="AY49" i="22"/>
  <c r="AX49" i="22"/>
  <c r="AW49" i="22"/>
  <c r="BB49" i="22"/>
  <c r="BA57" i="22"/>
  <c r="AZ57" i="22"/>
  <c r="AY57" i="22"/>
  <c r="AX57" i="22"/>
  <c r="BC57" i="22"/>
  <c r="AU57" i="22"/>
  <c r="BA61" i="22"/>
  <c r="AZ61" i="22"/>
  <c r="AY61" i="22"/>
  <c r="AX61" i="22"/>
  <c r="BC61" i="22"/>
  <c r="AU61" i="22"/>
  <c r="BA66" i="22"/>
  <c r="AZ66" i="22"/>
  <c r="AY66" i="22"/>
  <c r="AX66" i="22"/>
  <c r="BC66" i="22"/>
  <c r="AU66" i="22"/>
  <c r="BA70" i="22"/>
  <c r="AZ70" i="22"/>
  <c r="AY70" i="22"/>
  <c r="AX70" i="22"/>
  <c r="BC70" i="22"/>
  <c r="AU70" i="22"/>
  <c r="BF74" i="22"/>
  <c r="BG74" i="22"/>
  <c r="BE74" i="22"/>
  <c r="BG80" i="22"/>
  <c r="BF80" i="22"/>
  <c r="BE80" i="22"/>
  <c r="BF84" i="22"/>
  <c r="BE84" i="22"/>
  <c r="BG88" i="22"/>
  <c r="BF88" i="22"/>
  <c r="BE88" i="22"/>
  <c r="AW93" i="22"/>
  <c r="BD93" i="22"/>
  <c r="AV93" i="22"/>
  <c r="BC93" i="22"/>
  <c r="AU93" i="22"/>
  <c r="BA93" i="22"/>
  <c r="BB93" i="22"/>
  <c r="AX93" i="22"/>
  <c r="AY101" i="22"/>
  <c r="AW101" i="22"/>
  <c r="BD101" i="22"/>
  <c r="AV101" i="22"/>
  <c r="BC101" i="22"/>
  <c r="AU101" i="22"/>
  <c r="BA101" i="22"/>
  <c r="BB101" i="22"/>
  <c r="AY105" i="22"/>
  <c r="AW105" i="22"/>
  <c r="BD105" i="22"/>
  <c r="AV105" i="22"/>
  <c r="BC105" i="22"/>
  <c r="AU105" i="22"/>
  <c r="BA105" i="22"/>
  <c r="BB105" i="22"/>
  <c r="AX105" i="22"/>
  <c r="AY109" i="22"/>
  <c r="AX109" i="22"/>
  <c r="AW109" i="22"/>
  <c r="BD109" i="22"/>
  <c r="AV109" i="22"/>
  <c r="BC109" i="22"/>
  <c r="AU109" i="22"/>
  <c r="BA109" i="22"/>
  <c r="BB109" i="22"/>
  <c r="AZ109" i="22"/>
  <c r="AY113" i="22"/>
  <c r="BC113" i="22"/>
  <c r="AU113" i="22"/>
  <c r="BA113" i="22"/>
  <c r="AZ113" i="22"/>
  <c r="AX113" i="22"/>
  <c r="AW113" i="22"/>
  <c r="AV113" i="22"/>
  <c r="BD113" i="22"/>
  <c r="AY117" i="22"/>
  <c r="BC117" i="22"/>
  <c r="AU117" i="22"/>
  <c r="BD117" i="22"/>
  <c r="BB117" i="22"/>
  <c r="BA117" i="22"/>
  <c r="AZ117" i="22"/>
  <c r="AX117" i="22"/>
  <c r="AV117" i="22"/>
  <c r="AW117" i="22"/>
  <c r="AW122" i="22"/>
  <c r="BA122" i="22"/>
  <c r="BD122" i="22"/>
  <c r="BC122" i="22"/>
  <c r="BB122" i="22"/>
  <c r="AZ122" i="22"/>
  <c r="AY122" i="22"/>
  <c r="AV122" i="22"/>
  <c r="AX122" i="22"/>
  <c r="BA127" i="22"/>
  <c r="AW127" i="22"/>
  <c r="AU127" i="22"/>
  <c r="BD127" i="22"/>
  <c r="BC127" i="22"/>
  <c r="BB127" i="22"/>
  <c r="AZ127" i="22"/>
  <c r="AX127" i="22"/>
  <c r="AY127" i="22"/>
  <c r="AV127" i="22"/>
  <c r="BA131" i="22"/>
  <c r="AW131" i="22"/>
  <c r="AX131" i="22"/>
  <c r="AV131" i="22"/>
  <c r="AU131" i="22"/>
  <c r="BD131" i="22"/>
  <c r="BC131" i="22"/>
  <c r="AZ131" i="22"/>
  <c r="BB131" i="22"/>
  <c r="AY131" i="22"/>
  <c r="BF135" i="22"/>
  <c r="BE135" i="22"/>
  <c r="BG135" i="22"/>
  <c r="BG139" i="22"/>
  <c r="BF139" i="22"/>
  <c r="BE139" i="22"/>
  <c r="BF143" i="22"/>
  <c r="BE143" i="22"/>
  <c r="BG143" i="22"/>
  <c r="BG147" i="22"/>
  <c r="BF147" i="22"/>
  <c r="BE147" i="22"/>
  <c r="BF151" i="22"/>
  <c r="BE151" i="22"/>
  <c r="BG151" i="22"/>
  <c r="BG155" i="22"/>
  <c r="BF155" i="22"/>
  <c r="BE155" i="22"/>
  <c r="BF159" i="22"/>
  <c r="BE159" i="22"/>
  <c r="BG159" i="22"/>
  <c r="BG163" i="22"/>
  <c r="BF163" i="22"/>
  <c r="BE163" i="22"/>
  <c r="BF167" i="22"/>
  <c r="BE167" i="22"/>
  <c r="BG167" i="22"/>
  <c r="BG171" i="22"/>
  <c r="BF171" i="22"/>
  <c r="BE171" i="22"/>
  <c r="BF175" i="22"/>
  <c r="BE175" i="22"/>
  <c r="BG175" i="22"/>
  <c r="BG179" i="22"/>
  <c r="BF179" i="22"/>
  <c r="BE179" i="22"/>
  <c r="AZ16" i="22"/>
  <c r="AV18" i="22"/>
  <c r="BB19" i="22"/>
  <c r="BA28" i="22"/>
  <c r="BB31" i="22"/>
  <c r="AU35" i="22"/>
  <c r="AW37" i="22"/>
  <c r="AV43" i="22"/>
  <c r="AY45" i="22"/>
  <c r="BA49" i="22"/>
  <c r="AZ55" i="22"/>
  <c r="BB57" i="22"/>
  <c r="BA59" i="22"/>
  <c r="BD61" i="22"/>
  <c r="AV65" i="22"/>
  <c r="AU67" i="22"/>
  <c r="AX69" i="22"/>
  <c r="AW72" i="22"/>
  <c r="AX74" i="22"/>
  <c r="BD77" i="22"/>
  <c r="BD88" i="22"/>
  <c r="BD92" i="22"/>
  <c r="AX103" i="22"/>
  <c r="BB113" i="22"/>
  <c r="BC138" i="22"/>
  <c r="AV162" i="22"/>
  <c r="BG84" i="22"/>
  <c r="I127" i="47"/>
  <c r="BE71" i="22"/>
  <c r="BG71" i="22"/>
  <c r="BF71" i="22"/>
  <c r="BG19" i="22"/>
  <c r="BF19" i="22"/>
  <c r="BE19" i="22"/>
  <c r="BG25" i="22"/>
  <c r="BF25" i="22"/>
  <c r="BE25" i="22"/>
  <c r="BG29" i="22"/>
  <c r="BE29" i="22"/>
  <c r="BF29" i="22"/>
  <c r="BG33" i="22"/>
  <c r="BF33" i="22"/>
  <c r="BE33" i="22"/>
  <c r="BG38" i="22"/>
  <c r="BF38" i="22"/>
  <c r="BE38" i="22"/>
  <c r="BG43" i="22"/>
  <c r="BF43" i="22"/>
  <c r="BE43" i="22"/>
  <c r="BG49" i="22"/>
  <c r="BF49" i="22"/>
  <c r="BE49" i="22"/>
  <c r="BG57" i="22"/>
  <c r="BF57" i="22"/>
  <c r="BE57" i="22"/>
  <c r="BG61" i="22"/>
  <c r="BE61" i="22"/>
  <c r="BF61" i="22"/>
  <c r="BF66" i="22"/>
  <c r="BE66" i="22"/>
  <c r="BG66" i="22"/>
  <c r="BG70" i="22"/>
  <c r="BF70" i="22"/>
  <c r="BE70" i="22"/>
  <c r="BC81" i="22"/>
  <c r="AU81" i="22"/>
  <c r="AY81" i="22"/>
  <c r="AX81" i="22"/>
  <c r="AW81" i="22"/>
  <c r="AV81" i="22"/>
  <c r="BA81" i="22"/>
  <c r="AW85" i="22"/>
  <c r="BA85" i="22"/>
  <c r="AX85" i="22"/>
  <c r="AV85" i="22"/>
  <c r="AU85" i="22"/>
  <c r="BD85" i="22"/>
  <c r="AZ85" i="22"/>
  <c r="AW89" i="22"/>
  <c r="BD89" i="22"/>
  <c r="BC89" i="22"/>
  <c r="BA89" i="22"/>
  <c r="AZ89" i="22"/>
  <c r="AY89" i="22"/>
  <c r="AX89" i="22"/>
  <c r="AV89" i="22"/>
  <c r="BG93" i="22"/>
  <c r="BE93" i="22"/>
  <c r="BF93" i="22"/>
  <c r="BG101" i="22"/>
  <c r="BE101" i="22"/>
  <c r="BF101" i="22"/>
  <c r="BG105" i="22"/>
  <c r="BF105" i="22"/>
  <c r="BE105" i="22"/>
  <c r="BG109" i="22"/>
  <c r="BF109" i="22"/>
  <c r="BE109" i="22"/>
  <c r="BF113" i="22"/>
  <c r="BE113" i="22"/>
  <c r="BG113" i="22"/>
  <c r="BG117" i="22"/>
  <c r="BF117" i="22"/>
  <c r="BE117" i="22"/>
  <c r="BE122" i="22"/>
  <c r="BG122" i="22"/>
  <c r="BF122" i="22"/>
  <c r="BF127" i="22"/>
  <c r="BE127" i="22"/>
  <c r="BG127" i="22"/>
  <c r="BG131" i="22"/>
  <c r="BF131" i="22"/>
  <c r="BE131" i="22"/>
  <c r="BA136" i="22"/>
  <c r="AW136" i="22"/>
  <c r="AZ136" i="22"/>
  <c r="AY136" i="22"/>
  <c r="AX136" i="22"/>
  <c r="AV136" i="22"/>
  <c r="AU136" i="22"/>
  <c r="BC136" i="22"/>
  <c r="BD136" i="22"/>
  <c r="BB136" i="22"/>
  <c r="BA140" i="22"/>
  <c r="AW140" i="22"/>
  <c r="BC140" i="22"/>
  <c r="BB140" i="22"/>
  <c r="AZ140" i="22"/>
  <c r="AY140" i="22"/>
  <c r="AX140" i="22"/>
  <c r="AU140" i="22"/>
  <c r="BD140" i="22"/>
  <c r="AV140" i="22"/>
  <c r="BC144" i="22"/>
  <c r="AU144" i="22"/>
  <c r="BA144" i="22"/>
  <c r="AX144" i="22"/>
  <c r="AW144" i="22"/>
  <c r="AY144" i="22"/>
  <c r="AV144" i="22"/>
  <c r="BB144" i="22"/>
  <c r="BD144" i="22"/>
  <c r="BC148" i="22"/>
  <c r="AU148" i="22"/>
  <c r="BA148" i="22"/>
  <c r="AX148" i="22"/>
  <c r="AW148" i="22"/>
  <c r="BD148" i="22"/>
  <c r="BB148" i="22"/>
  <c r="AZ148" i="22"/>
  <c r="AY148" i="22"/>
  <c r="AV148" i="22"/>
  <c r="BC152" i="22"/>
  <c r="AU152" i="22"/>
  <c r="BA152" i="22"/>
  <c r="AX152" i="22"/>
  <c r="AW152" i="22"/>
  <c r="AY152" i="22"/>
  <c r="AV152" i="22"/>
  <c r="BB152" i="22"/>
  <c r="BD152" i="22"/>
  <c r="AZ152" i="22"/>
  <c r="BC156" i="22"/>
  <c r="AU156" i="22"/>
  <c r="BA156" i="22"/>
  <c r="AX156" i="22"/>
  <c r="AW156" i="22"/>
  <c r="BD156" i="22"/>
  <c r="BB156" i="22"/>
  <c r="AZ156" i="22"/>
  <c r="AY156" i="22"/>
  <c r="AV156" i="22"/>
  <c r="L164" i="22"/>
  <c r="BA16" i="22"/>
  <c r="AW18" i="22"/>
  <c r="BC19" i="22"/>
  <c r="AU30" i="22"/>
  <c r="AV35" i="22"/>
  <c r="AY37" i="22"/>
  <c r="BA43" i="22"/>
  <c r="AZ45" i="22"/>
  <c r="BC49" i="22"/>
  <c r="BA55" i="22"/>
  <c r="BD57" i="22"/>
  <c r="AV60" i="22"/>
  <c r="AX65" i="22"/>
  <c r="AZ67" i="22"/>
  <c r="AY69" i="22"/>
  <c r="AY72" i="22"/>
  <c r="AU78" i="22"/>
  <c r="BB81" i="22"/>
  <c r="AU89" i="22"/>
  <c r="AY93" i="22"/>
  <c r="AZ98" i="22"/>
  <c r="BB103" i="22"/>
  <c r="BC114" i="22"/>
  <c r="BD139" i="22"/>
  <c r="BE170" i="22"/>
  <c r="BG170" i="22"/>
  <c r="BF170" i="22"/>
  <c r="BG174" i="22"/>
  <c r="BF174" i="22"/>
  <c r="BE174" i="22"/>
  <c r="BE178" i="22"/>
  <c r="BG178" i="22"/>
  <c r="BF178" i="22"/>
  <c r="M21" i="22"/>
  <c r="K20" i="22"/>
  <c r="M20" i="22" s="1"/>
  <c r="BD168" i="22"/>
  <c r="AV168" i="22"/>
  <c r="AZ168" i="22"/>
  <c r="BB168" i="22"/>
  <c r="AY168" i="22"/>
  <c r="AU168" i="22"/>
  <c r="AW168" i="22"/>
  <c r="BA168" i="22"/>
  <c r="BD172" i="22"/>
  <c r="AV172" i="22"/>
  <c r="AZ172" i="22"/>
  <c r="BB172" i="22"/>
  <c r="AX172" i="22"/>
  <c r="AW172" i="22"/>
  <c r="AY172" i="22"/>
  <c r="AU172" i="22"/>
  <c r="BC172" i="22"/>
  <c r="BD176" i="22"/>
  <c r="AV176" i="22"/>
  <c r="AZ176" i="22"/>
  <c r="AW176" i="22"/>
  <c r="BA176" i="22"/>
  <c r="AY176" i="22"/>
  <c r="BB176" i="22"/>
  <c r="AX176" i="22"/>
  <c r="AU176" i="22"/>
  <c r="BD180" i="22"/>
  <c r="AV180" i="22"/>
  <c r="AZ180" i="22"/>
  <c r="AY180" i="22"/>
  <c r="AW180" i="22"/>
  <c r="BC180" i="22"/>
  <c r="BB180" i="22"/>
  <c r="BA180" i="22"/>
  <c r="AX180" i="22"/>
  <c r="AU180" i="22"/>
  <c r="BG168" i="22"/>
  <c r="BE168" i="22"/>
  <c r="BF168" i="22"/>
  <c r="BG172" i="22"/>
  <c r="BF172" i="22"/>
  <c r="BE172" i="22"/>
  <c r="BG176" i="22"/>
  <c r="BE176" i="22"/>
  <c r="BF176" i="22"/>
  <c r="BG180" i="22"/>
  <c r="BF180" i="22"/>
  <c r="BE180" i="22"/>
  <c r="BB173" i="22"/>
  <c r="AX173" i="22"/>
  <c r="AU173" i="22"/>
  <c r="BC173" i="22"/>
  <c r="AY173" i="22"/>
  <c r="AW173" i="22"/>
  <c r="BD173" i="22"/>
  <c r="BA173" i="22"/>
  <c r="AZ173" i="22"/>
  <c r="BB177" i="22"/>
  <c r="AX177" i="22"/>
  <c r="AW177" i="22"/>
  <c r="AU177" i="22"/>
  <c r="BA177" i="22"/>
  <c r="AZ177" i="22"/>
  <c r="BD177" i="22"/>
  <c r="BC177" i="22"/>
  <c r="AV177" i="22"/>
  <c r="AX168" i="22"/>
  <c r="BC176" i="22"/>
  <c r="BC168" i="22"/>
  <c r="AY177" i="22"/>
  <c r="K34" i="22"/>
  <c r="M34" i="22" s="1"/>
  <c r="BB120" i="22"/>
  <c r="AX120" i="22"/>
  <c r="BD120" i="22"/>
  <c r="AZ120" i="22"/>
  <c r="AV120" i="22"/>
  <c r="BC120" i="22"/>
  <c r="AY120" i="22"/>
  <c r="AU120" i="22"/>
  <c r="BA120" i="22"/>
  <c r="AW120" i="22"/>
  <c r="AW121" i="22"/>
  <c r="AU119" i="22"/>
  <c r="AY119" i="22"/>
  <c r="BC119" i="22"/>
  <c r="AU121" i="22"/>
  <c r="AY121" i="22"/>
  <c r="BC121" i="22"/>
  <c r="AW119" i="22"/>
  <c r="BA119" i="22"/>
  <c r="BA121" i="22"/>
  <c r="AX119" i="22"/>
  <c r="BB119" i="22"/>
  <c r="AX121" i="22"/>
  <c r="BB121" i="22"/>
  <c r="AV119" i="22"/>
  <c r="AZ119" i="22"/>
  <c r="AV121" i="22"/>
  <c r="AZ121" i="22"/>
  <c r="AW84" i="22"/>
  <c r="BB84" i="22"/>
  <c r="AV84" i="22"/>
  <c r="BA84" i="22"/>
  <c r="AX84" i="22"/>
  <c r="BD84" i="22"/>
  <c r="AX25" i="22"/>
  <c r="BB25" i="22"/>
  <c r="AV25" i="22"/>
  <c r="AZ25" i="22"/>
  <c r="BD25" i="22"/>
  <c r="AW25" i="22"/>
  <c r="BA25" i="22"/>
  <c r="AU25" i="22"/>
  <c r="AY25" i="22"/>
  <c r="AW22" i="22"/>
  <c r="AX22" i="22"/>
  <c r="BB22" i="22"/>
  <c r="AV22" i="22"/>
  <c r="AZ22" i="22"/>
  <c r="BD22" i="22"/>
  <c r="BA22" i="22"/>
  <c r="AU22" i="22"/>
  <c r="AY22" i="22"/>
  <c r="BF13" i="22"/>
  <c r="BD12" i="22"/>
  <c r="BE12" i="22"/>
  <c r="BE11" i="22"/>
  <c r="BG13" i="22"/>
  <c r="AU11" i="22"/>
  <c r="AV12" i="22"/>
  <c r="BF11" i="22"/>
  <c r="BC11" i="22"/>
  <c r="BD11" i="22"/>
  <c r="AV11" i="22"/>
  <c r="AY12" i="22"/>
  <c r="AY11" i="22"/>
  <c r="AZ11" i="22"/>
  <c r="AW11" i="22"/>
  <c r="BA11" i="22"/>
  <c r="AX11" i="22"/>
  <c r="BG15" i="22"/>
  <c r="BG10" i="22"/>
  <c r="BF10" i="22"/>
  <c r="BE10" i="22"/>
  <c r="BF15" i="22"/>
  <c r="M14" i="22"/>
  <c r="AW15" i="22"/>
  <c r="AX15" i="22"/>
  <c r="AU15" i="22"/>
  <c r="AY15" i="22"/>
  <c r="BC15" i="22"/>
  <c r="AV15" i="22"/>
  <c r="AZ15" i="22"/>
  <c r="AV118" i="22"/>
  <c r="AX118" i="22"/>
  <c r="BB118" i="22"/>
  <c r="AZ118" i="22"/>
  <c r="AU118" i="22"/>
  <c r="AY118" i="22"/>
  <c r="BC118" i="22"/>
  <c r="BD118" i="22"/>
  <c r="AW118" i="22"/>
  <c r="AY124" i="22"/>
  <c r="BC124" i="22"/>
  <c r="AU124" i="22"/>
  <c r="BD132" i="22"/>
  <c r="AZ132" i="22"/>
  <c r="AV132" i="22"/>
  <c r="AY132" i="22"/>
  <c r="BB132" i="22"/>
  <c r="AX132" i="22"/>
  <c r="BC132" i="22"/>
  <c r="BA132" i="22"/>
  <c r="AW132" i="22"/>
  <c r="AU132" i="22"/>
  <c r="BB125" i="22"/>
  <c r="AX125" i="22"/>
  <c r="AW125" i="22"/>
  <c r="BD125" i="22"/>
  <c r="AZ125" i="22"/>
  <c r="AV125" i="22"/>
  <c r="BA125" i="22"/>
  <c r="BC125" i="22"/>
  <c r="AY125" i="22"/>
  <c r="AU125" i="22"/>
  <c r="BD126" i="22"/>
  <c r="AZ126" i="22"/>
  <c r="AV126" i="22"/>
  <c r="AY126" i="22"/>
  <c r="BB126" i="22"/>
  <c r="AX126" i="22"/>
  <c r="BC126" i="22"/>
  <c r="BA126" i="22"/>
  <c r="AW126" i="22"/>
  <c r="AU126" i="22"/>
  <c r="AW124" i="22"/>
  <c r="BA124" i="22"/>
  <c r="AX124" i="22"/>
  <c r="BB124" i="22"/>
  <c r="AV124" i="22"/>
  <c r="AZ124" i="22"/>
  <c r="AU84" i="22"/>
  <c r="AY84" i="22"/>
  <c r="BA82" i="22"/>
  <c r="AV82" i="22"/>
  <c r="BD82" i="22"/>
  <c r="AW82" i="22"/>
  <c r="BA79" i="22"/>
  <c r="AW79" i="22"/>
  <c r="BD79" i="22"/>
  <c r="AZ79" i="22"/>
  <c r="AV79" i="22"/>
  <c r="BC79" i="22"/>
  <c r="AY79" i="22"/>
  <c r="AU79" i="22"/>
  <c r="BB79" i="22"/>
  <c r="AX79" i="22"/>
  <c r="AX82" i="22"/>
  <c r="BB82" i="22"/>
  <c r="AU82" i="22"/>
  <c r="AY82" i="22"/>
  <c r="BA71" i="22"/>
  <c r="J62" i="22"/>
  <c r="L62" i="22" s="1"/>
  <c r="AX71" i="22"/>
  <c r="BB71" i="22"/>
  <c r="AV74" i="22"/>
  <c r="AZ74" i="22"/>
  <c r="BD74" i="22"/>
  <c r="AW71" i="22"/>
  <c r="K62" i="22"/>
  <c r="M62" i="22" s="1"/>
  <c r="AU71" i="22"/>
  <c r="AY71" i="22"/>
  <c r="AW74" i="22"/>
  <c r="AX26" i="22"/>
  <c r="AX28" i="22"/>
  <c r="AU27" i="22"/>
  <c r="AY27" i="22"/>
  <c r="BC27" i="22"/>
  <c r="AU29" i="22"/>
  <c r="AY29" i="22"/>
  <c r="BC29" i="22"/>
  <c r="AW23" i="22"/>
  <c r="AV27" i="22"/>
  <c r="AZ27" i="22"/>
  <c r="BD27" i="22"/>
  <c r="AV29" i="22"/>
  <c r="AZ29" i="22"/>
  <c r="BD29" i="22"/>
  <c r="AU26" i="22"/>
  <c r="AY26" i="22"/>
  <c r="BC26" i="22"/>
  <c r="AW27" i="22"/>
  <c r="BA27" i="22"/>
  <c r="AU28" i="22"/>
  <c r="AY28" i="22"/>
  <c r="BC28" i="22"/>
  <c r="AW29" i="22"/>
  <c r="BA29" i="22"/>
  <c r="AV26" i="22"/>
  <c r="AZ26" i="22"/>
  <c r="AX27" i="22"/>
  <c r="AV28" i="22"/>
  <c r="AZ28" i="22"/>
  <c r="AX29" i="22"/>
  <c r="AW13" i="22"/>
  <c r="AZ12" i="22"/>
  <c r="BA13" i="22"/>
  <c r="AU12" i="22"/>
  <c r="BC12" i="22"/>
  <c r="AX12" i="22"/>
  <c r="BB12" i="22"/>
  <c r="AV13" i="22"/>
  <c r="AZ13" i="22"/>
  <c r="BD13" i="22"/>
  <c r="AX13" i="22"/>
  <c r="BB13" i="22"/>
  <c r="AW12" i="22"/>
  <c r="AU13" i="22"/>
  <c r="AY13" i="22"/>
  <c r="BA23" i="22"/>
  <c r="J20" i="22"/>
  <c r="L20" i="22" s="1"/>
  <c r="BD20" i="22" s="1"/>
  <c r="BC21" i="22"/>
  <c r="AY21" i="22"/>
  <c r="AU21" i="22"/>
  <c r="BB21" i="22"/>
  <c r="AX21" i="22"/>
  <c r="BA21" i="22"/>
  <c r="AW21" i="22"/>
  <c r="BD21" i="22"/>
  <c r="AZ21" i="22"/>
  <c r="AV21" i="22"/>
  <c r="AV23" i="22"/>
  <c r="AZ23" i="22"/>
  <c r="BD23" i="22"/>
  <c r="AX23" i="22"/>
  <c r="BB23" i="22"/>
  <c r="AU23" i="22"/>
  <c r="AY23" i="22"/>
  <c r="AU52" i="22"/>
  <c r="BA52" i="22"/>
  <c r="AW52" i="22"/>
  <c r="BB52" i="22"/>
  <c r="AY51" i="22"/>
  <c r="AX52" i="22"/>
  <c r="BC52" i="22"/>
  <c r="BD48" i="22"/>
  <c r="AZ48" i="22"/>
  <c r="AV48" i="22"/>
  <c r="BC48" i="22"/>
  <c r="AY48" i="22"/>
  <c r="AU48" i="22"/>
  <c r="BB48" i="22"/>
  <c r="AX48" i="22"/>
  <c r="BA48" i="22"/>
  <c r="AW48" i="22"/>
  <c r="AV51" i="22"/>
  <c r="AZ51" i="22"/>
  <c r="BD51" i="22"/>
  <c r="AW51" i="22"/>
  <c r="BA51" i="22"/>
  <c r="AX51" i="22"/>
  <c r="AV52" i="22"/>
  <c r="AZ52" i="22"/>
  <c r="M39" i="22"/>
  <c r="AX42" i="22"/>
  <c r="BB42" i="22"/>
  <c r="AU42" i="22"/>
  <c r="AY42" i="22"/>
  <c r="BC42" i="22"/>
  <c r="AV42" i="22"/>
  <c r="AZ42" i="22"/>
  <c r="BD42" i="22"/>
  <c r="AW42" i="22"/>
  <c r="AV41" i="22"/>
  <c r="AZ41" i="22"/>
  <c r="BD41" i="22"/>
  <c r="AW41" i="22"/>
  <c r="BA41" i="22"/>
  <c r="AX41" i="22"/>
  <c r="BB41" i="22"/>
  <c r="AU41" i="22"/>
  <c r="AY41" i="22"/>
  <c r="BA39" i="22"/>
  <c r="BB39" i="22"/>
  <c r="AX39" i="22"/>
  <c r="AV40" i="22"/>
  <c r="AZ40" i="22"/>
  <c r="BD40" i="22"/>
  <c r="AW40" i="22"/>
  <c r="BA40" i="22"/>
  <c r="AX40" i="22"/>
  <c r="BB40" i="22"/>
  <c r="AU40" i="22"/>
  <c r="AY40" i="22"/>
  <c r="AU39" i="22"/>
  <c r="AY39" i="22"/>
  <c r="BC39" i="22"/>
  <c r="AV39" i="22"/>
  <c r="AZ39" i="22"/>
  <c r="BD39" i="22"/>
  <c r="AW39" i="22"/>
  <c r="AV10" i="22"/>
  <c r="AZ10" i="22"/>
  <c r="BD10" i="22"/>
  <c r="AV14" i="22"/>
  <c r="BA14" i="22"/>
  <c r="AW14" i="22"/>
  <c r="AW10" i="22"/>
  <c r="BA10" i="22"/>
  <c r="AX14" i="22"/>
  <c r="BB14" i="22"/>
  <c r="AX10" i="22"/>
  <c r="BB10" i="22"/>
  <c r="AY14" i="22"/>
  <c r="BC14" i="22"/>
  <c r="AU10" i="22"/>
  <c r="AY10" i="22"/>
  <c r="AU14" i="22"/>
  <c r="AZ14" i="22"/>
  <c r="J34" i="22"/>
  <c r="L34" i="22" s="1"/>
  <c r="J75" i="22"/>
  <c r="L75" i="22" s="1"/>
  <c r="K47" i="22"/>
  <c r="M47" i="22" s="1"/>
  <c r="J47" i="22"/>
  <c r="L47" i="22" s="1"/>
  <c r="J169" i="22"/>
  <c r="L169" i="22" s="1"/>
  <c r="K75" i="22"/>
  <c r="M75" i="22" s="1"/>
  <c r="J97" i="22"/>
  <c r="L97" i="22" s="1"/>
  <c r="J133" i="22"/>
  <c r="L133" i="22" s="1"/>
  <c r="R6" i="22"/>
  <c r="AF9" i="22"/>
  <c r="H57" i="22"/>
  <c r="V6" i="22"/>
  <c r="AN9" i="22"/>
  <c r="I57" i="22"/>
  <c r="I120" i="22"/>
  <c r="I122" i="22"/>
  <c r="AC159" i="22"/>
  <c r="AC9" i="22"/>
  <c r="AG159" i="22"/>
  <c r="S159" i="22" s="1"/>
  <c r="S6" i="22"/>
  <c r="AK61" i="22"/>
  <c r="W61" i="22" s="1"/>
  <c r="AK9" i="22"/>
  <c r="AK159" i="22"/>
  <c r="W159" i="22" s="1"/>
  <c r="W6" i="22"/>
  <c r="AO9" i="22"/>
  <c r="AC61" i="22"/>
  <c r="O61" i="22" s="1"/>
  <c r="H96" i="22"/>
  <c r="AM159" i="22"/>
  <c r="Y6" i="22"/>
  <c r="AG9" i="22"/>
  <c r="AE61" i="22"/>
  <c r="Q61" i="22" s="1"/>
  <c r="I96" i="22"/>
  <c r="U6" i="22"/>
  <c r="AA6" i="22"/>
  <c r="AJ9" i="22"/>
  <c r="H40" i="22"/>
  <c r="AG61" i="22"/>
  <c r="S61" i="22" s="1"/>
  <c r="I115" i="22"/>
  <c r="AJ117" i="22"/>
  <c r="V117" i="22" s="1"/>
  <c r="H120" i="22"/>
  <c r="H123" i="22"/>
  <c r="H115" i="22"/>
  <c r="AL140" i="22"/>
  <c r="X140" i="22" s="1"/>
  <c r="AL117" i="22"/>
  <c r="X117" i="22" s="1"/>
  <c r="AL61" i="22"/>
  <c r="X61" i="22" s="1"/>
  <c r="AE109" i="22"/>
  <c r="Q109" i="22" s="1"/>
  <c r="AM109" i="22"/>
  <c r="AE117" i="22"/>
  <c r="Q117" i="22" s="1"/>
  <c r="AM117" i="22"/>
  <c r="AE140" i="22"/>
  <c r="Q140" i="22" s="1"/>
  <c r="AJ159" i="22"/>
  <c r="V159" i="22" s="1"/>
  <c r="AJ61" i="22"/>
  <c r="V61" i="22" s="1"/>
  <c r="AJ109" i="22"/>
  <c r="V109" i="22" s="1"/>
  <c r="AH61" i="22"/>
  <c r="T61" i="22" s="1"/>
  <c r="AM61" i="22"/>
  <c r="AF117" i="22"/>
  <c r="R117" i="22" s="1"/>
  <c r="AN117" i="22"/>
  <c r="Z117" i="22" s="1"/>
  <c r="AD140" i="22"/>
  <c r="P140" i="22" s="1"/>
  <c r="AD117" i="22"/>
  <c r="P117" i="22" s="1"/>
  <c r="AH140" i="22"/>
  <c r="T140" i="22" s="1"/>
  <c r="AH117" i="22"/>
  <c r="T117" i="22" s="1"/>
  <c r="AL109" i="22"/>
  <c r="X109" i="22" s="1"/>
  <c r="H122" i="22"/>
  <c r="O159" i="22"/>
  <c r="AM140" i="22"/>
  <c r="AD159" i="22"/>
  <c r="P159" i="22" s="1"/>
  <c r="AL159" i="22"/>
  <c r="X159" i="22" s="1"/>
  <c r="AF159" i="22"/>
  <c r="R159" i="22" s="1"/>
  <c r="AF61" i="22"/>
  <c r="R61" i="22" s="1"/>
  <c r="AF109" i="22"/>
  <c r="R109" i="22" s="1"/>
  <c r="AN159" i="22"/>
  <c r="Z159" i="22" s="1"/>
  <c r="AN61" i="22"/>
  <c r="Z61" i="22" s="1"/>
  <c r="AN109" i="22"/>
  <c r="Z109" i="22" s="1"/>
  <c r="AD9" i="22"/>
  <c r="AH9" i="22"/>
  <c r="AL9" i="22"/>
  <c r="P6" i="22"/>
  <c r="T6" i="22"/>
  <c r="X6" i="22"/>
  <c r="AC109" i="22"/>
  <c r="AC140" i="22"/>
  <c r="AC117" i="22"/>
  <c r="AG109" i="22"/>
  <c r="S109" i="22" s="1"/>
  <c r="AG140" i="22"/>
  <c r="S140" i="22" s="1"/>
  <c r="AG117" i="22"/>
  <c r="S117" i="22" s="1"/>
  <c r="AK109" i="22"/>
  <c r="W109" i="22" s="1"/>
  <c r="AK140" i="22"/>
  <c r="W140" i="22" s="1"/>
  <c r="AK117" i="22"/>
  <c r="W117" i="22" s="1"/>
  <c r="AO109" i="22"/>
  <c r="AA109" i="22" s="1"/>
  <c r="AO140" i="22"/>
  <c r="AA140" i="22" s="1"/>
  <c r="AO117" i="22"/>
  <c r="AA117" i="22" s="1"/>
  <c r="AE9" i="22"/>
  <c r="AI9" i="22"/>
  <c r="AM9" i="22"/>
  <c r="AD61" i="22"/>
  <c r="AI61" i="22"/>
  <c r="U61" i="22" s="1"/>
  <c r="AO61" i="22"/>
  <c r="AA61" i="22" s="1"/>
  <c r="AI109" i="22"/>
  <c r="U109" i="22" s="1"/>
  <c r="AI117" i="22"/>
  <c r="U117" i="22" s="1"/>
  <c r="I123" i="22"/>
  <c r="AI140" i="22"/>
  <c r="U140" i="22" s="1"/>
  <c r="Y159" i="22"/>
  <c r="AH159" i="22"/>
  <c r="T159" i="22" s="1"/>
  <c r="Y61" i="47"/>
  <c r="AC140" i="47"/>
  <c r="O140" i="47" s="1"/>
  <c r="AK140" i="47"/>
  <c r="W140" i="47" s="1"/>
  <c r="Z159" i="47"/>
  <c r="L159" i="47" s="1"/>
  <c r="Z61" i="47"/>
  <c r="L61" i="47" s="1"/>
  <c r="Z109" i="47"/>
  <c r="L109" i="47" s="1"/>
  <c r="H130" i="47"/>
  <c r="AA109" i="47"/>
  <c r="M109" i="47" s="1"/>
  <c r="AA140" i="47"/>
  <c r="M140" i="47" s="1"/>
  <c r="AA117" i="47"/>
  <c r="M117" i="47" s="1"/>
  <c r="AF109" i="47"/>
  <c r="R109" i="47" s="1"/>
  <c r="AC117" i="47"/>
  <c r="O117" i="47" s="1"/>
  <c r="AK117" i="47"/>
  <c r="W117" i="47" s="1"/>
  <c r="Y140" i="47"/>
  <c r="AG140" i="47"/>
  <c r="S140" i="47" s="1"/>
  <c r="Y117" i="47"/>
  <c r="AG117" i="47"/>
  <c r="S117" i="47" s="1"/>
  <c r="AD159" i="47"/>
  <c r="P159" i="47" s="1"/>
  <c r="AD61" i="47"/>
  <c r="P61" i="47" s="1"/>
  <c r="AD109" i="47"/>
  <c r="P109" i="47" s="1"/>
  <c r="AH159" i="47"/>
  <c r="T159" i="47" s="1"/>
  <c r="AH61" i="47"/>
  <c r="T61" i="47" s="1"/>
  <c r="AH109" i="47"/>
  <c r="T109" i="47" s="1"/>
  <c r="AK61" i="47"/>
  <c r="W61" i="47" s="1"/>
  <c r="AC109" i="47"/>
  <c r="O109" i="47" s="1"/>
  <c r="AK109" i="47"/>
  <c r="W109" i="47" s="1"/>
  <c r="Z117" i="47"/>
  <c r="L117" i="47" s="1"/>
  <c r="AH117" i="47"/>
  <c r="T117" i="47" s="1"/>
  <c r="AD140" i="47"/>
  <c r="P140" i="47" s="1"/>
  <c r="AE109" i="47"/>
  <c r="Q109" i="47" s="1"/>
  <c r="AE140" i="47"/>
  <c r="Q140" i="47" s="1"/>
  <c r="AE117" i="47"/>
  <c r="Q117" i="47" s="1"/>
  <c r="AI109" i="47"/>
  <c r="AI140" i="47"/>
  <c r="AI117" i="47"/>
  <c r="Y9" i="47"/>
  <c r="AC9" i="47"/>
  <c r="AG9" i="47"/>
  <c r="AK9" i="47"/>
  <c r="AG61" i="47"/>
  <c r="S61" i="47" s="1"/>
  <c r="K6" i="47"/>
  <c r="O6" i="47"/>
  <c r="S6" i="47"/>
  <c r="W6" i="47"/>
  <c r="AB140" i="47"/>
  <c r="N140" i="47" s="1"/>
  <c r="AB117" i="47"/>
  <c r="N117" i="47" s="1"/>
  <c r="AF140" i="47"/>
  <c r="R140" i="47" s="1"/>
  <c r="AF117" i="47"/>
  <c r="R117" i="47" s="1"/>
  <c r="AJ140" i="47"/>
  <c r="V140" i="47" s="1"/>
  <c r="AJ117" i="47"/>
  <c r="V117" i="47" s="1"/>
  <c r="Z9" i="47"/>
  <c r="AD9" i="47"/>
  <c r="AH9" i="47"/>
  <c r="H27" i="47"/>
  <c r="I28" i="47"/>
  <c r="I40" i="47"/>
  <c r="H51" i="47"/>
  <c r="I52" i="47"/>
  <c r="AC61" i="47"/>
  <c r="O61" i="47" s="1"/>
  <c r="AI61" i="47"/>
  <c r="H96" i="47"/>
  <c r="Y109" i="47"/>
  <c r="AG109" i="47"/>
  <c r="S109" i="47" s="1"/>
  <c r="AD117" i="47"/>
  <c r="P117" i="47" s="1"/>
  <c r="Z140" i="47"/>
  <c r="L140" i="47" s="1"/>
  <c r="AH140" i="47"/>
  <c r="T140" i="47" s="1"/>
  <c r="AA159" i="47"/>
  <c r="M159" i="47" s="1"/>
  <c r="AI159" i="47"/>
  <c r="AY97" i="22" l="1"/>
  <c r="AW97" i="22"/>
  <c r="BD97" i="22"/>
  <c r="AV97" i="22"/>
  <c r="BC97" i="22"/>
  <c r="AU97" i="22"/>
  <c r="BA97" i="22"/>
  <c r="BB97" i="22"/>
  <c r="AZ97" i="22"/>
  <c r="AX97" i="22"/>
  <c r="BC143" i="22"/>
  <c r="AU143" i="22"/>
  <c r="AZ143" i="22"/>
  <c r="AY143" i="22"/>
  <c r="BD143" i="22"/>
  <c r="BB143" i="22"/>
  <c r="BA143" i="22"/>
  <c r="AW143" i="22"/>
  <c r="AX143" i="22"/>
  <c r="AV143" i="22"/>
  <c r="BG75" i="22"/>
  <c r="BF75" i="22"/>
  <c r="BE75" i="22"/>
  <c r="BF20" i="22"/>
  <c r="BE20" i="22"/>
  <c r="BG20" i="22"/>
  <c r="AW155" i="22"/>
  <c r="BC155" i="22"/>
  <c r="AU155" i="22"/>
  <c r="AZ155" i="22"/>
  <c r="AY155" i="22"/>
  <c r="BA155" i="22"/>
  <c r="AX155" i="22"/>
  <c r="AV155" i="22"/>
  <c r="BD155" i="22"/>
  <c r="BB155" i="22"/>
  <c r="BE47" i="22"/>
  <c r="BG47" i="22"/>
  <c r="BF47" i="22"/>
  <c r="BG62" i="22"/>
  <c r="BF62" i="22"/>
  <c r="BE62" i="22"/>
  <c r="BF34" i="22"/>
  <c r="BE34" i="22"/>
  <c r="BG34" i="22"/>
  <c r="BG21" i="22"/>
  <c r="BE21" i="22"/>
  <c r="BF21" i="22"/>
  <c r="BF98" i="22"/>
  <c r="BE98" i="22"/>
  <c r="BG98" i="22"/>
  <c r="AY133" i="22"/>
  <c r="BC133" i="22"/>
  <c r="AU133" i="22"/>
  <c r="AX133" i="22"/>
  <c r="AW133" i="22"/>
  <c r="AV133" i="22"/>
  <c r="BD133" i="22"/>
  <c r="BA133" i="22"/>
  <c r="BB133" i="22"/>
  <c r="AZ133" i="22"/>
  <c r="BE39" i="22"/>
  <c r="BG39" i="22"/>
  <c r="BF39" i="22"/>
  <c r="BD164" i="22"/>
  <c r="AV164" i="22"/>
  <c r="AZ164" i="22"/>
  <c r="AY164" i="22"/>
  <c r="AW164" i="22"/>
  <c r="BC164" i="22"/>
  <c r="BB164" i="22"/>
  <c r="AX164" i="22"/>
  <c r="BA164" i="22"/>
  <c r="AU164" i="22"/>
  <c r="BG14" i="22"/>
  <c r="BF14" i="22"/>
  <c r="BE14" i="22"/>
  <c r="BA75" i="22"/>
  <c r="AW75" i="22"/>
  <c r="BD75" i="22"/>
  <c r="AZ75" i="22"/>
  <c r="AV75" i="22"/>
  <c r="BC75" i="22"/>
  <c r="AY75" i="22"/>
  <c r="AU75" i="22"/>
  <c r="BB75" i="22"/>
  <c r="AX75" i="22"/>
  <c r="BA62" i="22"/>
  <c r="AW62" i="22"/>
  <c r="BC62" i="22"/>
  <c r="AU62" i="22"/>
  <c r="BB62" i="22"/>
  <c r="BD62" i="22"/>
  <c r="AZ62" i="22"/>
  <c r="AV62" i="22"/>
  <c r="AY62" i="22"/>
  <c r="AX62" i="22"/>
  <c r="AX20" i="22"/>
  <c r="BC20" i="22"/>
  <c r="AW20" i="22"/>
  <c r="AU20" i="22"/>
  <c r="AZ20" i="22"/>
  <c r="BB20" i="22"/>
  <c r="AV20" i="22"/>
  <c r="BA20" i="22"/>
  <c r="AY20" i="22"/>
  <c r="BB47" i="22"/>
  <c r="AX47" i="22"/>
  <c r="BA47" i="22"/>
  <c r="AW47" i="22"/>
  <c r="BD47" i="22"/>
  <c r="AZ47" i="22"/>
  <c r="AV47" i="22"/>
  <c r="BC47" i="22"/>
  <c r="AY47" i="22"/>
  <c r="AU47" i="22"/>
  <c r="BC34" i="22"/>
  <c r="AY34" i="22"/>
  <c r="AU34" i="22"/>
  <c r="BB34" i="22"/>
  <c r="AX34" i="22"/>
  <c r="BA34" i="22"/>
  <c r="AW34" i="22"/>
  <c r="BD34" i="22"/>
  <c r="AZ34" i="22"/>
  <c r="AV34" i="22"/>
  <c r="O140" i="22"/>
  <c r="P61" i="22"/>
  <c r="Y140" i="22"/>
  <c r="Y117" i="22"/>
  <c r="I121" i="22"/>
  <c r="Y109" i="22"/>
  <c r="O117" i="22"/>
  <c r="H121" i="22"/>
  <c r="Y61" i="22"/>
  <c r="O109" i="22"/>
  <c r="U117" i="47"/>
  <c r="K109" i="47"/>
  <c r="U61" i="47"/>
  <c r="K117" i="47"/>
  <c r="U159" i="47"/>
  <c r="U140" i="47"/>
  <c r="U109" i="47"/>
  <c r="K140" i="47"/>
  <c r="K61" i="47"/>
  <c r="AN10" i="47" l="1"/>
  <c r="AO10" i="47"/>
  <c r="AP10" i="47"/>
  <c r="AQ10" i="47"/>
  <c r="AR10" i="47"/>
  <c r="AS10" i="47"/>
  <c r="AT10" i="47"/>
  <c r="AU10" i="47"/>
  <c r="AV10" i="47"/>
  <c r="AW10" i="47"/>
  <c r="AX10" i="47"/>
  <c r="AY10" i="47"/>
  <c r="AZ10" i="47"/>
  <c r="BA10" i="47"/>
  <c r="BB10" i="47"/>
  <c r="BC10" i="47"/>
  <c r="AN11" i="47"/>
  <c r="AO11" i="47"/>
  <c r="AP11" i="47"/>
  <c r="AQ11" i="47"/>
  <c r="AR11" i="47"/>
  <c r="AS11" i="47"/>
  <c r="AT11" i="47"/>
  <c r="AU11" i="47"/>
  <c r="AV11" i="47"/>
  <c r="AW11" i="47"/>
  <c r="AX11" i="47"/>
  <c r="AY11" i="47"/>
  <c r="AZ11" i="47"/>
  <c r="BA11" i="47"/>
  <c r="BB11" i="47"/>
  <c r="BC11" i="47"/>
  <c r="AN12" i="47" l="1"/>
  <c r="AO12" i="47"/>
  <c r="AP12" i="47"/>
  <c r="AQ12" i="47"/>
  <c r="AR12" i="47"/>
  <c r="AS12" i="47"/>
  <c r="AT12" i="47"/>
  <c r="AU12" i="47"/>
  <c r="AV12" i="47"/>
  <c r="AW12" i="47"/>
  <c r="AX12" i="47"/>
  <c r="AY12" i="47"/>
  <c r="AZ12" i="47"/>
  <c r="BA12" i="47"/>
  <c r="BB12" i="47"/>
  <c r="BC12" i="47"/>
  <c r="AN13" i="47"/>
  <c r="AO13" i="47"/>
  <c r="AP13" i="47"/>
  <c r="AQ13" i="47"/>
  <c r="AR13" i="47"/>
  <c r="AS13" i="47"/>
  <c r="AT13" i="47"/>
  <c r="AU13" i="47"/>
  <c r="AV13" i="47"/>
  <c r="AW13" i="47"/>
  <c r="AX13" i="47"/>
  <c r="AY13" i="47"/>
  <c r="AZ13" i="47"/>
  <c r="BA13" i="47"/>
  <c r="BB13" i="47"/>
  <c r="BC13" i="47"/>
  <c r="P24" i="2" l="1"/>
  <c r="N24" i="2"/>
  <c r="AN135" i="47" l="1"/>
  <c r="AO135" i="47"/>
  <c r="AP135" i="47"/>
  <c r="AQ135" i="47"/>
  <c r="AR135" i="47"/>
  <c r="AS135" i="47"/>
  <c r="AT135" i="47"/>
  <c r="AU135" i="47"/>
  <c r="AV135" i="47"/>
  <c r="AW135" i="47"/>
  <c r="AX135" i="47"/>
  <c r="AY135" i="47"/>
  <c r="AZ135" i="47"/>
  <c r="AN136" i="47"/>
  <c r="AO136" i="47"/>
  <c r="AP136" i="47"/>
  <c r="AQ136" i="47"/>
  <c r="AR136" i="47"/>
  <c r="AS136" i="47"/>
  <c r="AT136" i="47"/>
  <c r="AU136" i="47"/>
  <c r="AV136" i="47"/>
  <c r="AW136" i="47"/>
  <c r="AX136" i="47"/>
  <c r="AY136" i="47"/>
  <c r="AZ136" i="47"/>
  <c r="AN137" i="47"/>
  <c r="AO137" i="47"/>
  <c r="AP137" i="47"/>
  <c r="AQ137" i="47"/>
  <c r="AR137" i="47"/>
  <c r="AS137" i="47"/>
  <c r="AT137" i="47"/>
  <c r="AU137" i="47"/>
  <c r="AV137" i="47"/>
  <c r="AW137" i="47"/>
  <c r="AX137" i="47"/>
  <c r="AY137" i="47"/>
  <c r="AZ137" i="47"/>
  <c r="AN138" i="47"/>
  <c r="AO138" i="47"/>
  <c r="AP138" i="47"/>
  <c r="AQ138" i="47"/>
  <c r="AR138" i="47"/>
  <c r="AS138" i="47"/>
  <c r="AT138" i="47"/>
  <c r="AU138" i="47"/>
  <c r="AV138" i="47"/>
  <c r="AW138" i="47"/>
  <c r="AX138" i="47"/>
  <c r="AY138" i="47"/>
  <c r="AZ138" i="47"/>
  <c r="AN139" i="47"/>
  <c r="AO139" i="47"/>
  <c r="AP139" i="47"/>
  <c r="AQ139" i="47"/>
  <c r="AR139" i="47"/>
  <c r="AS139" i="47"/>
  <c r="AT139" i="47"/>
  <c r="AU139" i="47"/>
  <c r="AV139" i="47"/>
  <c r="AW139" i="47"/>
  <c r="AX139" i="47"/>
  <c r="AY139" i="47"/>
  <c r="AZ139" i="47"/>
  <c r="Y48" i="2" l="1"/>
  <c r="Z48" i="2" s="1"/>
  <c r="Y50" i="2"/>
  <c r="Z50" i="2" s="1"/>
  <c r="Y51" i="2"/>
  <c r="Z51" i="2" s="1"/>
  <c r="Y52" i="2"/>
  <c r="Z52" i="2" s="1"/>
  <c r="Y53" i="2"/>
  <c r="Z53" i="2" s="1"/>
  <c r="Y55" i="2"/>
  <c r="Z55" i="2" s="1"/>
  <c r="Y58" i="2"/>
  <c r="Z58" i="2" s="1"/>
  <c r="Y59" i="2"/>
  <c r="Z59" i="2" s="1"/>
  <c r="R48" i="2"/>
  <c r="S48" i="2" s="1"/>
  <c r="R50" i="2"/>
  <c r="S50" i="2" s="1"/>
  <c r="R51" i="2"/>
  <c r="S51" i="2" s="1"/>
  <c r="R52" i="2"/>
  <c r="S52" i="2" s="1"/>
  <c r="R53" i="2"/>
  <c r="S53" i="2" s="1"/>
  <c r="R55" i="2"/>
  <c r="S55" i="2" s="1"/>
  <c r="R58" i="2"/>
  <c r="S58" i="2" s="1"/>
  <c r="R59" i="2"/>
  <c r="S59" i="2" s="1"/>
  <c r="CH169" i="47" l="1"/>
  <c r="CG169" i="47"/>
  <c r="CF169" i="47"/>
  <c r="CE169" i="47"/>
  <c r="CD169" i="47"/>
  <c r="CC169" i="47"/>
  <c r="CB169" i="47"/>
  <c r="CA169" i="47"/>
  <c r="BZ169" i="47"/>
  <c r="BY169" i="47"/>
  <c r="CH161" i="47"/>
  <c r="CG161" i="47"/>
  <c r="CF161" i="47"/>
  <c r="CE161" i="47"/>
  <c r="CD161" i="47"/>
  <c r="CC161" i="47"/>
  <c r="CB161" i="47"/>
  <c r="CA161" i="47"/>
  <c r="BZ161" i="47"/>
  <c r="BY161" i="47"/>
  <c r="CH160" i="47"/>
  <c r="CG160" i="47"/>
  <c r="CF160" i="47"/>
  <c r="CE160" i="47"/>
  <c r="CD160" i="47"/>
  <c r="CC160" i="47"/>
  <c r="CB160" i="47"/>
  <c r="CA160" i="47"/>
  <c r="BZ160" i="47"/>
  <c r="BY160" i="47"/>
  <c r="CY169" i="47" l="1"/>
  <c r="CX169" i="47"/>
  <c r="CW169" i="47"/>
  <c r="CV169" i="47"/>
  <c r="CU169" i="47"/>
  <c r="CT169" i="47"/>
  <c r="CS169" i="47"/>
  <c r="CR169" i="47"/>
  <c r="CQ169" i="47"/>
  <c r="CP169" i="47"/>
  <c r="CY161" i="47"/>
  <c r="CX161" i="47"/>
  <c r="CW161" i="47"/>
  <c r="CV161" i="47"/>
  <c r="CU161" i="47"/>
  <c r="CT161" i="47"/>
  <c r="CS161" i="47"/>
  <c r="CR161" i="47"/>
  <c r="CQ161" i="47"/>
  <c r="CP161" i="47"/>
  <c r="CY160" i="47"/>
  <c r="CX160" i="47"/>
  <c r="CW160" i="47"/>
  <c r="CV160" i="47"/>
  <c r="CU160" i="47"/>
  <c r="CT160" i="47"/>
  <c r="CS160" i="47"/>
  <c r="CR160" i="47"/>
  <c r="CQ160" i="47"/>
  <c r="CP160" i="47"/>
  <c r="CL169" i="22"/>
  <c r="BD169" i="22" s="1"/>
  <c r="CK169" i="22"/>
  <c r="BC169" i="22" s="1"/>
  <c r="CJ169" i="22"/>
  <c r="BB169" i="22" s="1"/>
  <c r="CI169" i="22"/>
  <c r="BA169" i="22" s="1"/>
  <c r="CH169" i="22"/>
  <c r="AZ169" i="22" s="1"/>
  <c r="CG169" i="22"/>
  <c r="AY169" i="22" s="1"/>
  <c r="CF169" i="22"/>
  <c r="AX169" i="22" s="1"/>
  <c r="CE169" i="22"/>
  <c r="AW169" i="22" s="1"/>
  <c r="CD169" i="22"/>
  <c r="AV169" i="22" s="1"/>
  <c r="CC169" i="22"/>
  <c r="AU169" i="22" s="1"/>
  <c r="CL161" i="22"/>
  <c r="BD161" i="22" s="1"/>
  <c r="CK161" i="22"/>
  <c r="BC161" i="22" s="1"/>
  <c r="CJ161" i="22"/>
  <c r="BB161" i="22" s="1"/>
  <c r="CI161" i="22"/>
  <c r="BA161" i="22" s="1"/>
  <c r="CH161" i="22"/>
  <c r="AZ161" i="22" s="1"/>
  <c r="CG161" i="22"/>
  <c r="AY161" i="22" s="1"/>
  <c r="CF161" i="22"/>
  <c r="AX161" i="22" s="1"/>
  <c r="CE161" i="22"/>
  <c r="AW161" i="22" s="1"/>
  <c r="CD161" i="22"/>
  <c r="AV161" i="22" s="1"/>
  <c r="CC161" i="22"/>
  <c r="AU161" i="22" s="1"/>
  <c r="CL160" i="22"/>
  <c r="BD160" i="22" s="1"/>
  <c r="CK160" i="22"/>
  <c r="BC160" i="22" s="1"/>
  <c r="CJ160" i="22"/>
  <c r="BB160" i="22" s="1"/>
  <c r="CI160" i="22"/>
  <c r="BA160" i="22" s="1"/>
  <c r="CH160" i="22"/>
  <c r="AZ160" i="22" s="1"/>
  <c r="CG160" i="22"/>
  <c r="AY160" i="22" s="1"/>
  <c r="CF160" i="22"/>
  <c r="AX160" i="22" s="1"/>
  <c r="CE160" i="22"/>
  <c r="AW160" i="22" s="1"/>
  <c r="CD160" i="22"/>
  <c r="AV160" i="22" s="1"/>
  <c r="CC160" i="22"/>
  <c r="AU160" i="22" s="1"/>
  <c r="O63" i="2" l="1"/>
  <c r="R63" i="2" s="1"/>
  <c r="S63" i="2" s="1"/>
  <c r="W84" i="2" l="1"/>
  <c r="W86" i="2"/>
  <c r="W85" i="2"/>
  <c r="W80" i="2"/>
  <c r="W88" i="2"/>
  <c r="W72" i="2"/>
  <c r="W73" i="2"/>
  <c r="W74" i="2"/>
  <c r="W75" i="2"/>
  <c r="W76" i="2"/>
  <c r="W77" i="2"/>
  <c r="W78" i="2"/>
  <c r="W79" i="2"/>
  <c r="W81" i="2"/>
  <c r="W82" i="2"/>
  <c r="W83" i="2"/>
  <c r="W87" i="2"/>
  <c r="W89" i="2"/>
  <c r="W71" i="2"/>
  <c r="P87" i="2"/>
  <c r="P84" i="2"/>
  <c r="P86" i="2"/>
  <c r="P85" i="2"/>
  <c r="P80" i="2"/>
  <c r="P72" i="2"/>
  <c r="P73" i="2"/>
  <c r="P74" i="2"/>
  <c r="P75" i="2"/>
  <c r="P76" i="2"/>
  <c r="P77" i="2"/>
  <c r="P78" i="2"/>
  <c r="P79" i="2"/>
  <c r="P81" i="2"/>
  <c r="P82" i="2"/>
  <c r="P83" i="2"/>
  <c r="P88" i="2"/>
  <c r="P89" i="2"/>
  <c r="P71" i="2"/>
  <c r="O60" i="2"/>
  <c r="R60" i="2" s="1"/>
  <c r="S60" i="2" s="1"/>
  <c r="O61" i="2"/>
  <c r="P16" i="2"/>
  <c r="H64" i="2"/>
  <c r="V62" i="2" s="1"/>
  <c r="Y62" i="2" s="1"/>
  <c r="Z62" i="2" s="1"/>
  <c r="C64" i="2"/>
  <c r="O62" i="2" s="1"/>
  <c r="H57" i="2"/>
  <c r="H54" i="2"/>
  <c r="H49" i="2"/>
  <c r="H47" i="2"/>
  <c r="C57" i="2"/>
  <c r="C54" i="2"/>
  <c r="C49" i="2"/>
  <c r="C47" i="2"/>
  <c r="R62" i="2" l="1"/>
  <c r="S62" i="2" s="1"/>
  <c r="J70" i="2"/>
  <c r="E70" i="2"/>
  <c r="Q62" i="2" s="1"/>
  <c r="X62" i="2"/>
  <c r="C63" i="2"/>
  <c r="H63" i="2"/>
  <c r="V47" i="2" l="1"/>
  <c r="O47" i="2"/>
  <c r="V60" i="2"/>
  <c r="Q60" i="2"/>
  <c r="V63" i="2"/>
  <c r="O42" i="2"/>
  <c r="V49" i="2"/>
  <c r="O49" i="2"/>
  <c r="R49" i="2" s="1"/>
  <c r="S49" i="2" s="1"/>
  <c r="AQ128" i="47"/>
  <c r="AR128" i="47"/>
  <c r="AS128" i="47"/>
  <c r="AT128" i="47"/>
  <c r="AV128" i="47"/>
  <c r="AW128" i="47"/>
  <c r="AX128" i="47"/>
  <c r="AY128" i="47"/>
  <c r="AZ128" i="47"/>
  <c r="BA128" i="47"/>
  <c r="BB128" i="47"/>
  <c r="BC128" i="47"/>
  <c r="AQ129" i="47"/>
  <c r="AR129" i="47"/>
  <c r="AS129" i="47"/>
  <c r="AT129" i="47"/>
  <c r="AU129" i="47"/>
  <c r="AV129" i="47"/>
  <c r="AW129" i="47"/>
  <c r="AX129" i="47"/>
  <c r="AZ129" i="47"/>
  <c r="BA129" i="47"/>
  <c r="BC129" i="47"/>
  <c r="AQ130" i="47"/>
  <c r="AR130" i="47"/>
  <c r="AT130" i="47"/>
  <c r="AU130" i="47"/>
  <c r="AV130" i="47"/>
  <c r="AW130" i="47"/>
  <c r="AY130" i="47"/>
  <c r="AZ130" i="47"/>
  <c r="BA130" i="47"/>
  <c r="BB130" i="47"/>
  <c r="BC130" i="47"/>
  <c r="AQ131" i="47"/>
  <c r="AS131" i="47"/>
  <c r="AT131" i="47"/>
  <c r="AU131" i="47"/>
  <c r="AX131" i="47"/>
  <c r="AY131" i="47"/>
  <c r="BB131" i="47"/>
  <c r="BC131" i="47"/>
  <c r="AR127" i="47"/>
  <c r="AS127" i="47"/>
  <c r="AT127" i="47"/>
  <c r="AU127" i="47"/>
  <c r="AW127" i="47"/>
  <c r="AX127" i="47"/>
  <c r="AZ127" i="47"/>
  <c r="BA127" i="47"/>
  <c r="BB127" i="47"/>
  <c r="AQ127" i="47"/>
  <c r="AR131" i="47"/>
  <c r="AS130" i="47"/>
  <c r="AX130" i="47"/>
  <c r="AY127" i="47"/>
  <c r="AY129" i="47"/>
  <c r="AU128" i="47"/>
  <c r="AV131" i="47"/>
  <c r="AW131" i="47"/>
  <c r="AV127" i="47"/>
  <c r="AQ9" i="47"/>
  <c r="C43" i="2"/>
  <c r="AP174" i="47"/>
  <c r="AZ123" i="47"/>
  <c r="AZ121" i="47"/>
  <c r="BC127" i="47"/>
  <c r="BB129" i="47"/>
  <c r="BA131" i="47"/>
  <c r="AZ120" i="47"/>
  <c r="BA19" i="47"/>
  <c r="BB19" i="47"/>
  <c r="BC19" i="47"/>
  <c r="BA18" i="47"/>
  <c r="BB18" i="47"/>
  <c r="BC18" i="47"/>
  <c r="BA17" i="47"/>
  <c r="BB17" i="47"/>
  <c r="BC17" i="47"/>
  <c r="BA16" i="47"/>
  <c r="BB16" i="47"/>
  <c r="BC16" i="47"/>
  <c r="BA15" i="47"/>
  <c r="BB15" i="47"/>
  <c r="BC15" i="47"/>
  <c r="BC14" i="47"/>
  <c r="BA14" i="47"/>
  <c r="BB14" i="47"/>
  <c r="AZ177" i="47"/>
  <c r="AZ176" i="47"/>
  <c r="AZ175" i="47"/>
  <c r="AZ131" i="47"/>
  <c r="AT74" i="47"/>
  <c r="AU74" i="47"/>
  <c r="AV74" i="47"/>
  <c r="AW74" i="47"/>
  <c r="AX74" i="47"/>
  <c r="AY74" i="47"/>
  <c r="AZ74" i="47"/>
  <c r="AT73" i="47"/>
  <c r="AU73" i="47"/>
  <c r="AV73" i="47"/>
  <c r="AW73" i="47"/>
  <c r="AX73" i="47"/>
  <c r="AY73" i="47"/>
  <c r="AZ73" i="47"/>
  <c r="AT72" i="47"/>
  <c r="AU72" i="47"/>
  <c r="AV72" i="47"/>
  <c r="AW72" i="47"/>
  <c r="AX72" i="47"/>
  <c r="AY72" i="47"/>
  <c r="AZ72" i="47"/>
  <c r="AT71" i="47"/>
  <c r="AU71" i="47"/>
  <c r="AV71" i="47"/>
  <c r="AW71" i="47"/>
  <c r="AX71" i="47"/>
  <c r="AY71" i="47"/>
  <c r="AZ71" i="47"/>
  <c r="AZ70" i="47"/>
  <c r="AT70" i="47"/>
  <c r="AU70" i="47"/>
  <c r="AV70" i="47"/>
  <c r="AW70" i="47"/>
  <c r="AX70" i="47"/>
  <c r="AY70" i="47"/>
  <c r="AZ69" i="47"/>
  <c r="AT69" i="47"/>
  <c r="AU69" i="47"/>
  <c r="AV69" i="47"/>
  <c r="AW69" i="47"/>
  <c r="AX69" i="47"/>
  <c r="AY69" i="47"/>
  <c r="AZ68" i="47"/>
  <c r="AT68" i="47"/>
  <c r="AU68" i="47"/>
  <c r="AV68" i="47"/>
  <c r="AW68" i="47"/>
  <c r="AX68" i="47"/>
  <c r="AY68" i="47"/>
  <c r="AT67" i="47"/>
  <c r="AU67" i="47"/>
  <c r="AV67" i="47"/>
  <c r="AW67" i="47"/>
  <c r="AX67" i="47"/>
  <c r="AY67" i="47"/>
  <c r="AZ67" i="47"/>
  <c r="AT66" i="47"/>
  <c r="AU66" i="47"/>
  <c r="AV66" i="47"/>
  <c r="AW66" i="47"/>
  <c r="AX66" i="47"/>
  <c r="AY66" i="47"/>
  <c r="AZ66" i="47"/>
  <c r="AT65" i="47"/>
  <c r="AU65" i="47"/>
  <c r="AV65" i="47"/>
  <c r="AW65" i="47"/>
  <c r="AX65" i="47"/>
  <c r="AY65" i="47"/>
  <c r="AZ65" i="47"/>
  <c r="AT64" i="47"/>
  <c r="AU64" i="47"/>
  <c r="AV64" i="47"/>
  <c r="AW64" i="47"/>
  <c r="AX64" i="47"/>
  <c r="AY64" i="47"/>
  <c r="AZ64" i="47"/>
  <c r="AT63" i="47"/>
  <c r="AU63" i="47"/>
  <c r="AV63" i="47"/>
  <c r="AW63" i="47"/>
  <c r="AX63" i="47"/>
  <c r="AY63" i="47"/>
  <c r="AZ63" i="47"/>
  <c r="AZ50" i="47"/>
  <c r="AZ42" i="47"/>
  <c r="AZ41" i="47"/>
  <c r="AZ40" i="47"/>
  <c r="AZ33" i="47"/>
  <c r="AZ32" i="47"/>
  <c r="AZ31" i="47"/>
  <c r="AQ19" i="47"/>
  <c r="AU19" i="47"/>
  <c r="AV19" i="47"/>
  <c r="AW19" i="47"/>
  <c r="AX19" i="47"/>
  <c r="AY19" i="47"/>
  <c r="AZ19" i="47"/>
  <c r="AQ18" i="47"/>
  <c r="AU18" i="47"/>
  <c r="AV18" i="47"/>
  <c r="AW18" i="47"/>
  <c r="AX18" i="47"/>
  <c r="AY18" i="47"/>
  <c r="AZ18" i="47"/>
  <c r="AQ17" i="47"/>
  <c r="AU17" i="47"/>
  <c r="AV17" i="47"/>
  <c r="AW17" i="47"/>
  <c r="AX17" i="47"/>
  <c r="AY17" i="47"/>
  <c r="AZ17" i="47"/>
  <c r="AQ16" i="47"/>
  <c r="AU16" i="47"/>
  <c r="AV16" i="47"/>
  <c r="AW16" i="47"/>
  <c r="AX16" i="47"/>
  <c r="AY16" i="47"/>
  <c r="AZ16" i="47"/>
  <c r="AQ15" i="47"/>
  <c r="AU15" i="47"/>
  <c r="AV15" i="47"/>
  <c r="AW15" i="47"/>
  <c r="AX15" i="47"/>
  <c r="AY15" i="47"/>
  <c r="AZ15" i="47"/>
  <c r="AR14" i="47"/>
  <c r="AQ14" i="47"/>
  <c r="AU14" i="47"/>
  <c r="AX14" i="47"/>
  <c r="AY14" i="47"/>
  <c r="AV14" i="47"/>
  <c r="AW14" i="47"/>
  <c r="AZ14" i="47"/>
  <c r="BC8" i="47"/>
  <c r="BB8" i="47"/>
  <c r="BA179" i="47"/>
  <c r="BB179" i="47"/>
  <c r="BC179" i="47"/>
  <c r="BA180" i="47"/>
  <c r="BB180" i="47"/>
  <c r="BC180" i="47"/>
  <c r="BA170" i="47"/>
  <c r="BB170" i="47"/>
  <c r="BC170" i="47"/>
  <c r="BA174" i="47"/>
  <c r="BB174" i="47"/>
  <c r="BC174" i="47"/>
  <c r="BA178" i="47"/>
  <c r="BB178" i="47"/>
  <c r="BC178" i="47"/>
  <c r="BA175" i="47"/>
  <c r="BB175" i="47"/>
  <c r="BC175" i="47"/>
  <c r="BA176" i="47"/>
  <c r="BB176" i="47"/>
  <c r="BC176" i="47"/>
  <c r="BA177" i="47"/>
  <c r="BB177" i="47"/>
  <c r="BC177" i="47"/>
  <c r="BA171" i="47"/>
  <c r="BB171" i="47"/>
  <c r="BC171" i="47"/>
  <c r="BA172" i="47"/>
  <c r="BB172" i="47"/>
  <c r="BC172" i="47"/>
  <c r="BA173" i="47"/>
  <c r="BB173" i="47"/>
  <c r="BC173" i="47"/>
  <c r="BA160" i="47"/>
  <c r="BB160" i="47"/>
  <c r="BC160" i="47"/>
  <c r="BA161" i="47"/>
  <c r="BB161" i="47"/>
  <c r="BC161" i="47"/>
  <c r="BA169" i="47"/>
  <c r="BB169" i="47"/>
  <c r="BC169" i="47"/>
  <c r="BA165" i="47"/>
  <c r="BB165" i="47"/>
  <c r="BC165" i="47"/>
  <c r="BA166" i="47"/>
  <c r="BB166" i="47"/>
  <c r="BC166" i="47"/>
  <c r="BA167" i="47"/>
  <c r="BB167" i="47"/>
  <c r="BC167" i="47"/>
  <c r="BA168" i="47"/>
  <c r="BB168" i="47"/>
  <c r="BC168" i="47"/>
  <c r="BA162" i="47"/>
  <c r="BB162" i="47"/>
  <c r="BC162" i="47"/>
  <c r="BA163" i="47"/>
  <c r="BB163" i="47"/>
  <c r="BC163" i="47"/>
  <c r="BA164" i="47"/>
  <c r="BB164" i="47"/>
  <c r="BC164" i="47"/>
  <c r="BA117" i="47"/>
  <c r="BB117" i="47"/>
  <c r="BC117" i="47"/>
  <c r="BA140" i="47"/>
  <c r="BB140" i="47"/>
  <c r="BC140" i="47"/>
  <c r="BA159" i="47"/>
  <c r="BB159" i="47"/>
  <c r="BC159" i="47"/>
  <c r="BA156" i="47"/>
  <c r="BB156" i="47"/>
  <c r="BC156" i="47"/>
  <c r="BA157" i="47"/>
  <c r="BB157" i="47"/>
  <c r="BC157" i="47"/>
  <c r="BA158" i="47"/>
  <c r="BB158" i="47"/>
  <c r="BC158" i="47"/>
  <c r="BA154" i="47"/>
  <c r="BB154" i="47"/>
  <c r="BC154" i="47"/>
  <c r="BA155" i="47"/>
  <c r="BB155" i="47"/>
  <c r="BC155" i="47"/>
  <c r="BA141" i="47"/>
  <c r="BB141" i="47"/>
  <c r="BC141" i="47"/>
  <c r="BA146" i="47"/>
  <c r="BB146" i="47"/>
  <c r="BC146" i="47"/>
  <c r="BA153" i="47"/>
  <c r="BB153" i="47"/>
  <c r="BC153" i="47"/>
  <c r="BA147" i="47"/>
  <c r="BB147" i="47"/>
  <c r="BC147" i="47"/>
  <c r="BA148" i="47"/>
  <c r="BB148" i="47"/>
  <c r="BC148" i="47"/>
  <c r="BA149" i="47"/>
  <c r="BB149" i="47"/>
  <c r="BC149" i="47"/>
  <c r="BA150" i="47"/>
  <c r="BB150" i="47"/>
  <c r="BC150" i="47"/>
  <c r="BA151" i="47"/>
  <c r="BB151" i="47"/>
  <c r="BC151" i="47"/>
  <c r="BA152" i="47"/>
  <c r="BB152" i="47"/>
  <c r="BC152" i="47"/>
  <c r="BA144" i="47"/>
  <c r="BB144" i="47"/>
  <c r="BC144" i="47"/>
  <c r="BA145" i="47"/>
  <c r="BB145" i="47"/>
  <c r="BC145" i="47"/>
  <c r="BA142" i="47"/>
  <c r="BB142" i="47"/>
  <c r="BC142" i="47"/>
  <c r="BA143" i="47"/>
  <c r="BB143" i="47"/>
  <c r="BC143" i="47"/>
  <c r="BA134" i="47"/>
  <c r="BB134" i="47"/>
  <c r="BC134" i="47"/>
  <c r="BA137" i="47"/>
  <c r="BB137" i="47"/>
  <c r="BC137" i="47"/>
  <c r="BA118" i="47"/>
  <c r="BB118" i="47"/>
  <c r="BC118" i="47"/>
  <c r="BA119" i="47"/>
  <c r="BB119" i="47"/>
  <c r="BC119" i="47"/>
  <c r="BA124" i="47"/>
  <c r="BB124" i="47"/>
  <c r="BC124" i="47"/>
  <c r="BA133" i="47"/>
  <c r="BB133" i="47"/>
  <c r="BC133" i="47"/>
  <c r="BA132" i="47"/>
  <c r="BB132" i="47"/>
  <c r="BC132" i="47"/>
  <c r="BA125" i="47"/>
  <c r="BB125" i="47"/>
  <c r="BC125" i="47"/>
  <c r="BA126" i="47"/>
  <c r="BB126" i="47"/>
  <c r="BC126" i="47"/>
  <c r="BA122" i="47"/>
  <c r="BB122" i="47"/>
  <c r="BC122" i="47"/>
  <c r="BA123" i="47"/>
  <c r="BB123" i="47"/>
  <c r="BC123" i="47"/>
  <c r="BA120" i="47"/>
  <c r="BB120" i="47"/>
  <c r="BC120" i="47"/>
  <c r="BA121" i="47"/>
  <c r="BB121" i="47"/>
  <c r="BC121" i="47"/>
  <c r="BA116" i="47"/>
  <c r="BB116" i="47"/>
  <c r="BC116" i="47"/>
  <c r="BA113" i="47"/>
  <c r="BB113" i="47"/>
  <c r="BC113" i="47"/>
  <c r="BA114" i="47"/>
  <c r="BB114" i="47"/>
  <c r="BC114" i="47"/>
  <c r="BA110" i="47"/>
  <c r="BB110" i="47"/>
  <c r="BC110" i="47"/>
  <c r="BA111" i="47"/>
  <c r="BB111" i="47"/>
  <c r="BC111" i="47"/>
  <c r="BA112" i="47"/>
  <c r="BB112" i="47"/>
  <c r="BC112" i="47"/>
  <c r="BA9" i="47"/>
  <c r="BB9" i="47"/>
  <c r="BC9" i="47"/>
  <c r="BA61" i="47"/>
  <c r="BB61" i="47"/>
  <c r="BC61" i="47"/>
  <c r="BA109" i="47"/>
  <c r="BB109" i="47"/>
  <c r="BC109" i="47"/>
  <c r="BA103" i="47"/>
  <c r="BB103" i="47"/>
  <c r="BC103" i="47"/>
  <c r="BA104" i="47"/>
  <c r="BB104" i="47"/>
  <c r="BC104" i="47"/>
  <c r="BA105" i="47"/>
  <c r="BB105" i="47"/>
  <c r="BC105" i="47"/>
  <c r="BA106" i="47"/>
  <c r="BB106" i="47"/>
  <c r="BC106" i="47"/>
  <c r="BA107" i="47"/>
  <c r="BB107" i="47"/>
  <c r="BC107" i="47"/>
  <c r="BA108" i="47"/>
  <c r="BB108" i="47"/>
  <c r="BC108" i="47"/>
  <c r="BA98" i="47"/>
  <c r="BB98" i="47"/>
  <c r="BC98" i="47"/>
  <c r="BA101" i="47"/>
  <c r="BB101" i="47"/>
  <c r="BC101" i="47"/>
  <c r="BA102" i="47"/>
  <c r="BB102" i="47"/>
  <c r="BC102" i="47"/>
  <c r="BA99" i="47"/>
  <c r="BB99" i="47"/>
  <c r="BC99" i="47"/>
  <c r="BA100" i="47"/>
  <c r="BB100" i="47"/>
  <c r="BC100" i="47"/>
  <c r="BA62" i="47"/>
  <c r="BB62" i="47"/>
  <c r="BC62" i="47"/>
  <c r="BA75" i="47"/>
  <c r="BB75" i="47"/>
  <c r="BC75" i="47"/>
  <c r="BA97" i="47"/>
  <c r="BB97" i="47"/>
  <c r="BC97" i="47"/>
  <c r="BA91" i="47"/>
  <c r="BB91" i="47"/>
  <c r="BC91" i="47"/>
  <c r="BA92" i="47"/>
  <c r="BB92" i="47"/>
  <c r="BC92" i="47"/>
  <c r="BA93" i="47"/>
  <c r="BB93" i="47"/>
  <c r="BC93" i="47"/>
  <c r="BA94" i="47"/>
  <c r="BB94" i="47"/>
  <c r="BC94" i="47"/>
  <c r="BA95" i="47"/>
  <c r="BB95" i="47"/>
  <c r="BC95" i="47"/>
  <c r="BA76" i="47"/>
  <c r="BB76" i="47"/>
  <c r="BC76" i="47"/>
  <c r="BA79" i="47"/>
  <c r="BB79" i="47"/>
  <c r="BC79" i="47"/>
  <c r="BA86" i="47"/>
  <c r="BB86" i="47"/>
  <c r="BC86" i="47"/>
  <c r="BA90" i="47"/>
  <c r="BB90" i="47"/>
  <c r="BC90" i="47"/>
  <c r="BA80" i="47"/>
  <c r="BB80" i="47"/>
  <c r="BC80" i="47"/>
  <c r="BA81" i="47"/>
  <c r="BB81" i="47"/>
  <c r="BC81" i="47"/>
  <c r="BA82" i="47"/>
  <c r="BB82" i="47"/>
  <c r="BC82" i="47"/>
  <c r="BA83" i="47"/>
  <c r="BB83" i="47"/>
  <c r="BC83" i="47"/>
  <c r="BA84" i="47"/>
  <c r="BB84" i="47"/>
  <c r="BC84" i="47"/>
  <c r="BA85" i="47"/>
  <c r="BB85" i="47"/>
  <c r="BC85" i="47"/>
  <c r="BA89" i="47"/>
  <c r="BB89" i="47"/>
  <c r="BC89" i="47"/>
  <c r="BA88" i="47"/>
  <c r="BB88" i="47"/>
  <c r="BC88" i="47"/>
  <c r="BA87" i="47"/>
  <c r="BB87" i="47"/>
  <c r="BC87" i="47"/>
  <c r="BA77" i="47"/>
  <c r="BB77" i="47"/>
  <c r="BC77" i="47"/>
  <c r="BA78" i="47"/>
  <c r="BB78" i="47"/>
  <c r="BC78" i="47"/>
  <c r="BA72" i="47"/>
  <c r="BB72" i="47"/>
  <c r="BC72" i="47"/>
  <c r="BA73" i="47"/>
  <c r="BB73" i="47"/>
  <c r="BC73" i="47"/>
  <c r="BA74" i="47"/>
  <c r="BB74" i="47"/>
  <c r="BC74" i="47"/>
  <c r="BA63" i="47"/>
  <c r="BB63" i="47"/>
  <c r="BC63" i="47"/>
  <c r="BA67" i="47"/>
  <c r="BB67" i="47"/>
  <c r="BC67" i="47"/>
  <c r="BA71" i="47"/>
  <c r="BB71" i="47"/>
  <c r="BC71" i="47"/>
  <c r="BA68" i="47"/>
  <c r="BB68" i="47"/>
  <c r="BC68" i="47"/>
  <c r="BA69" i="47"/>
  <c r="BB69" i="47"/>
  <c r="BC69" i="47"/>
  <c r="BA70" i="47"/>
  <c r="BB70" i="47"/>
  <c r="BC70" i="47"/>
  <c r="BA64" i="47"/>
  <c r="BB64" i="47"/>
  <c r="BC64" i="47"/>
  <c r="BA65" i="47"/>
  <c r="BB65" i="47"/>
  <c r="BC65" i="47"/>
  <c r="BA66" i="47"/>
  <c r="BB66" i="47"/>
  <c r="BC66" i="47"/>
  <c r="BA59" i="47"/>
  <c r="BB59" i="47"/>
  <c r="BC59" i="47"/>
  <c r="BA60" i="47"/>
  <c r="BB60" i="47"/>
  <c r="BC60" i="47"/>
  <c r="BA48" i="47"/>
  <c r="BB48" i="47"/>
  <c r="BC48" i="47"/>
  <c r="BA53" i="47"/>
  <c r="BB53" i="47"/>
  <c r="BC53" i="47"/>
  <c r="BA58" i="47"/>
  <c r="BB58" i="47"/>
  <c r="BC58" i="47"/>
  <c r="BA54" i="47"/>
  <c r="BB54" i="47"/>
  <c r="BC54" i="47"/>
  <c r="BA55" i="47"/>
  <c r="BB55" i="47"/>
  <c r="BC55" i="47"/>
  <c r="BA56" i="47"/>
  <c r="BB56" i="47"/>
  <c r="BC56" i="47"/>
  <c r="BA57" i="47"/>
  <c r="BB57" i="47"/>
  <c r="BC57" i="47"/>
  <c r="BA49" i="47"/>
  <c r="BB49" i="47"/>
  <c r="BC49" i="47"/>
  <c r="BA50" i="47"/>
  <c r="BB50" i="47"/>
  <c r="BC50" i="47"/>
  <c r="BA51" i="47"/>
  <c r="BB51" i="47"/>
  <c r="BC51" i="47"/>
  <c r="BA52" i="47"/>
  <c r="BB52" i="47"/>
  <c r="BC52" i="47"/>
  <c r="BA20" i="47"/>
  <c r="BB20" i="47"/>
  <c r="BC20" i="47"/>
  <c r="BA34" i="47"/>
  <c r="BB34" i="47"/>
  <c r="BC34" i="47"/>
  <c r="BA47" i="47"/>
  <c r="BB47" i="47"/>
  <c r="BC47" i="47"/>
  <c r="BA35" i="47"/>
  <c r="BB35" i="47"/>
  <c r="BC35" i="47"/>
  <c r="BA39" i="47"/>
  <c r="BB39" i="47"/>
  <c r="BC39" i="47"/>
  <c r="BA43" i="47"/>
  <c r="BB43" i="47"/>
  <c r="BC43" i="47"/>
  <c r="BA46" i="47"/>
  <c r="BB46" i="47"/>
  <c r="BC46" i="47"/>
  <c r="BA44" i="47"/>
  <c r="BB44" i="47"/>
  <c r="BC44" i="47"/>
  <c r="BA45" i="47"/>
  <c r="BB45" i="47"/>
  <c r="BC45" i="47"/>
  <c r="BA40" i="47"/>
  <c r="BB40" i="47"/>
  <c r="BC40" i="47"/>
  <c r="BA41" i="47"/>
  <c r="BB41" i="47"/>
  <c r="BC41" i="47"/>
  <c r="BA42" i="47"/>
  <c r="BB42" i="47"/>
  <c r="BC42" i="47"/>
  <c r="BA36" i="47"/>
  <c r="BB36" i="47"/>
  <c r="BC36" i="47"/>
  <c r="BA37" i="47"/>
  <c r="BB37" i="47"/>
  <c r="BC37" i="47"/>
  <c r="BA38" i="47"/>
  <c r="BB38" i="47"/>
  <c r="BC38" i="47"/>
  <c r="BA32" i="47"/>
  <c r="BB32" i="47"/>
  <c r="BC32" i="47"/>
  <c r="BA33" i="47"/>
  <c r="BB33" i="47"/>
  <c r="BC33" i="47"/>
  <c r="BA21" i="47"/>
  <c r="BB21" i="47"/>
  <c r="BC21" i="47"/>
  <c r="BA30" i="47"/>
  <c r="BB30" i="47"/>
  <c r="BC30" i="47"/>
  <c r="BA31" i="47"/>
  <c r="BB31" i="47"/>
  <c r="BC31" i="47"/>
  <c r="BA22" i="47"/>
  <c r="BB22" i="47"/>
  <c r="BC22" i="47"/>
  <c r="BA23" i="47"/>
  <c r="BB23" i="47"/>
  <c r="BC23" i="47"/>
  <c r="BA24" i="47"/>
  <c r="BB24" i="47"/>
  <c r="BC24" i="47"/>
  <c r="BA25" i="47"/>
  <c r="BB25" i="47"/>
  <c r="BC25" i="47"/>
  <c r="BA26" i="47"/>
  <c r="BB26" i="47"/>
  <c r="BC26" i="47"/>
  <c r="BA27" i="47"/>
  <c r="BB27" i="47"/>
  <c r="BC27" i="47"/>
  <c r="BA28" i="47"/>
  <c r="BB28" i="47"/>
  <c r="BC28" i="47"/>
  <c r="BA29" i="47"/>
  <c r="BB29" i="47"/>
  <c r="BC29" i="47"/>
  <c r="AN9" i="47"/>
  <c r="AP9" i="47"/>
  <c r="AO9" i="47"/>
  <c r="AR9" i="47"/>
  <c r="AS9" i="47"/>
  <c r="AT9" i="47"/>
  <c r="AU9" i="47"/>
  <c r="AV9" i="47"/>
  <c r="AW9" i="47"/>
  <c r="AX9" i="47"/>
  <c r="AY9" i="47"/>
  <c r="AZ9" i="47"/>
  <c r="AN14" i="47"/>
  <c r="AP14" i="47"/>
  <c r="AO14" i="47"/>
  <c r="AS14" i="47"/>
  <c r="AT14" i="47"/>
  <c r="AN15" i="47"/>
  <c r="AP15" i="47"/>
  <c r="AO15" i="47"/>
  <c r="AR15" i="47"/>
  <c r="AS15" i="47"/>
  <c r="AT15" i="47"/>
  <c r="AN16" i="47"/>
  <c r="AP16" i="47"/>
  <c r="AO16" i="47"/>
  <c r="AR16" i="47"/>
  <c r="AS16" i="47"/>
  <c r="AT16" i="47"/>
  <c r="AN17" i="47"/>
  <c r="AP17" i="47"/>
  <c r="AO17" i="47"/>
  <c r="AR17" i="47"/>
  <c r="AS17" i="47"/>
  <c r="AT17" i="47"/>
  <c r="AN18" i="47"/>
  <c r="AP18" i="47"/>
  <c r="AO18" i="47"/>
  <c r="AR18" i="47"/>
  <c r="AS18" i="47"/>
  <c r="AT18" i="47"/>
  <c r="AN19" i="47"/>
  <c r="AP19" i="47"/>
  <c r="AO19" i="47"/>
  <c r="AR19" i="47"/>
  <c r="AS19" i="47"/>
  <c r="AT19" i="47"/>
  <c r="AN20" i="47"/>
  <c r="AP20" i="47"/>
  <c r="AO20" i="47"/>
  <c r="AQ20" i="47"/>
  <c r="AR20" i="47"/>
  <c r="AS20" i="47"/>
  <c r="AT20" i="47"/>
  <c r="AU20" i="47"/>
  <c r="AV20" i="47"/>
  <c r="AW20" i="47"/>
  <c r="AX20" i="47"/>
  <c r="AY20" i="47"/>
  <c r="AZ20" i="47"/>
  <c r="AN21" i="47"/>
  <c r="AP21" i="47"/>
  <c r="AO21" i="47"/>
  <c r="AQ21" i="47"/>
  <c r="AR21" i="47"/>
  <c r="AS21" i="47"/>
  <c r="AT21" i="47"/>
  <c r="AU21" i="47"/>
  <c r="AV21" i="47"/>
  <c r="AW21" i="47"/>
  <c r="AX21" i="47"/>
  <c r="AY21" i="47"/>
  <c r="AZ21" i="47"/>
  <c r="AN22" i="47"/>
  <c r="AP22" i="47"/>
  <c r="AO22" i="47"/>
  <c r="AQ22" i="47"/>
  <c r="AR22" i="47"/>
  <c r="AS22" i="47"/>
  <c r="AT22" i="47"/>
  <c r="AU22" i="47"/>
  <c r="AV22" i="47"/>
  <c r="AW22" i="47"/>
  <c r="AX22" i="47"/>
  <c r="AY22" i="47"/>
  <c r="AZ22" i="47"/>
  <c r="AN23" i="47"/>
  <c r="AP23" i="47"/>
  <c r="AO23" i="47"/>
  <c r="AQ23" i="47"/>
  <c r="AR23" i="47"/>
  <c r="AS23" i="47"/>
  <c r="AT23" i="47"/>
  <c r="AU23" i="47"/>
  <c r="AV23" i="47"/>
  <c r="AW23" i="47"/>
  <c r="AX23" i="47"/>
  <c r="AY23" i="47"/>
  <c r="AZ23" i="47"/>
  <c r="AN24" i="47"/>
  <c r="AP24" i="47"/>
  <c r="AO24" i="47"/>
  <c r="AQ24" i="47"/>
  <c r="AR24" i="47"/>
  <c r="AS24" i="47"/>
  <c r="AT24" i="47"/>
  <c r="AU24" i="47"/>
  <c r="AV24" i="47"/>
  <c r="AW24" i="47"/>
  <c r="AX24" i="47"/>
  <c r="AY24" i="47"/>
  <c r="AZ24" i="47"/>
  <c r="AN25" i="47"/>
  <c r="AP25" i="47"/>
  <c r="AO25" i="47"/>
  <c r="AQ25" i="47"/>
  <c r="AR25" i="47"/>
  <c r="AS25" i="47"/>
  <c r="AT25" i="47"/>
  <c r="AU25" i="47"/>
  <c r="AV25" i="47"/>
  <c r="AW25" i="47"/>
  <c r="AX25" i="47"/>
  <c r="AY25" i="47"/>
  <c r="AZ25" i="47"/>
  <c r="AN26" i="47"/>
  <c r="AP26" i="47"/>
  <c r="AO26" i="47"/>
  <c r="AQ26" i="47"/>
  <c r="AR26" i="47"/>
  <c r="AS26" i="47"/>
  <c r="AT26" i="47"/>
  <c r="AU26" i="47"/>
  <c r="AV26" i="47"/>
  <c r="AW26" i="47"/>
  <c r="AX26" i="47"/>
  <c r="AY26" i="47"/>
  <c r="AZ26" i="47"/>
  <c r="AN27" i="47"/>
  <c r="AP27" i="47"/>
  <c r="AO27" i="47"/>
  <c r="AQ27" i="47"/>
  <c r="AR27" i="47"/>
  <c r="AS27" i="47"/>
  <c r="AT27" i="47"/>
  <c r="AU27" i="47"/>
  <c r="AV27" i="47"/>
  <c r="AW27" i="47"/>
  <c r="AX27" i="47"/>
  <c r="AY27" i="47"/>
  <c r="AZ27" i="47"/>
  <c r="AN28" i="47"/>
  <c r="AP28" i="47"/>
  <c r="AO28" i="47"/>
  <c r="AQ28" i="47"/>
  <c r="AR28" i="47"/>
  <c r="AS28" i="47"/>
  <c r="AT28" i="47"/>
  <c r="AU28" i="47"/>
  <c r="AV28" i="47"/>
  <c r="AW28" i="47"/>
  <c r="AX28" i="47"/>
  <c r="AY28" i="47"/>
  <c r="AZ28" i="47"/>
  <c r="AN29" i="47"/>
  <c r="AP29" i="47"/>
  <c r="AO29" i="47"/>
  <c r="AQ29" i="47"/>
  <c r="AR29" i="47"/>
  <c r="AS29" i="47"/>
  <c r="AT29" i="47"/>
  <c r="AU29" i="47"/>
  <c r="AV29" i="47"/>
  <c r="AW29" i="47"/>
  <c r="AX29" i="47"/>
  <c r="AY29" i="47"/>
  <c r="AZ29" i="47"/>
  <c r="AN30" i="47"/>
  <c r="AP30" i="47"/>
  <c r="AO30" i="47"/>
  <c r="AQ30" i="47"/>
  <c r="AR30" i="47"/>
  <c r="AS30" i="47"/>
  <c r="AT30" i="47"/>
  <c r="AU30" i="47"/>
  <c r="AV30" i="47"/>
  <c r="AW30" i="47"/>
  <c r="AX30" i="47"/>
  <c r="AY30" i="47"/>
  <c r="AZ30" i="47"/>
  <c r="AN31" i="47"/>
  <c r="AP31" i="47"/>
  <c r="AO31" i="47"/>
  <c r="AQ31" i="47"/>
  <c r="AR31" i="47"/>
  <c r="AS31" i="47"/>
  <c r="AT31" i="47"/>
  <c r="AU31" i="47"/>
  <c r="AV31" i="47"/>
  <c r="AW31" i="47"/>
  <c r="AX31" i="47"/>
  <c r="AY31" i="47"/>
  <c r="AN32" i="47"/>
  <c r="AP32" i="47"/>
  <c r="AO32" i="47"/>
  <c r="AQ32" i="47"/>
  <c r="AR32" i="47"/>
  <c r="AS32" i="47"/>
  <c r="AT32" i="47"/>
  <c r="AU32" i="47"/>
  <c r="AV32" i="47"/>
  <c r="AW32" i="47"/>
  <c r="AX32" i="47"/>
  <c r="AY32" i="47"/>
  <c r="AN33" i="47"/>
  <c r="AP33" i="47"/>
  <c r="AO33" i="47"/>
  <c r="AQ33" i="47"/>
  <c r="AR33" i="47"/>
  <c r="AS33" i="47"/>
  <c r="AT33" i="47"/>
  <c r="AU33" i="47"/>
  <c r="AV33" i="47"/>
  <c r="AW33" i="47"/>
  <c r="AX33" i="47"/>
  <c r="AY33" i="47"/>
  <c r="AN34" i="47"/>
  <c r="AP34" i="47"/>
  <c r="AO34" i="47"/>
  <c r="AQ34" i="47"/>
  <c r="AR34" i="47"/>
  <c r="AS34" i="47"/>
  <c r="AT34" i="47"/>
  <c r="AU34" i="47"/>
  <c r="AV34" i="47"/>
  <c r="AW34" i="47"/>
  <c r="AX34" i="47"/>
  <c r="AY34" i="47"/>
  <c r="AZ34" i="47"/>
  <c r="AN35" i="47"/>
  <c r="AP35" i="47"/>
  <c r="AO35" i="47"/>
  <c r="AQ35" i="47"/>
  <c r="AR35" i="47"/>
  <c r="AS35" i="47"/>
  <c r="AT35" i="47"/>
  <c r="AU35" i="47"/>
  <c r="AV35" i="47"/>
  <c r="AW35" i="47"/>
  <c r="AX35" i="47"/>
  <c r="AY35" i="47"/>
  <c r="AZ35" i="47"/>
  <c r="AN36" i="47"/>
  <c r="AP36" i="47"/>
  <c r="AO36" i="47"/>
  <c r="AQ36" i="47"/>
  <c r="AR36" i="47"/>
  <c r="AS36" i="47"/>
  <c r="AT36" i="47"/>
  <c r="AU36" i="47"/>
  <c r="AV36" i="47"/>
  <c r="AW36" i="47"/>
  <c r="AX36" i="47"/>
  <c r="AY36" i="47"/>
  <c r="AZ36" i="47"/>
  <c r="AN37" i="47"/>
  <c r="AP37" i="47"/>
  <c r="AO37" i="47"/>
  <c r="AQ37" i="47"/>
  <c r="AR37" i="47"/>
  <c r="AS37" i="47"/>
  <c r="AT37" i="47"/>
  <c r="AU37" i="47"/>
  <c r="AV37" i="47"/>
  <c r="AW37" i="47"/>
  <c r="AX37" i="47"/>
  <c r="AY37" i="47"/>
  <c r="AZ37" i="47"/>
  <c r="AN38" i="47"/>
  <c r="AP38" i="47"/>
  <c r="AO38" i="47"/>
  <c r="AQ38" i="47"/>
  <c r="AR38" i="47"/>
  <c r="AS38" i="47"/>
  <c r="AT38" i="47"/>
  <c r="AU38" i="47"/>
  <c r="AV38" i="47"/>
  <c r="AW38" i="47"/>
  <c r="AX38" i="47"/>
  <c r="AY38" i="47"/>
  <c r="AZ38" i="47"/>
  <c r="AN39" i="47"/>
  <c r="AP39" i="47"/>
  <c r="AO39" i="47"/>
  <c r="AQ39" i="47"/>
  <c r="AR39" i="47"/>
  <c r="AS39" i="47"/>
  <c r="AT39" i="47"/>
  <c r="AU39" i="47"/>
  <c r="AV39" i="47"/>
  <c r="AW39" i="47"/>
  <c r="AX39" i="47"/>
  <c r="AY39" i="47"/>
  <c r="AZ39" i="47"/>
  <c r="AN40" i="47"/>
  <c r="AP40" i="47"/>
  <c r="AO40" i="47"/>
  <c r="AQ40" i="47"/>
  <c r="AR40" i="47"/>
  <c r="AS40" i="47"/>
  <c r="AT40" i="47"/>
  <c r="AU40" i="47"/>
  <c r="AV40" i="47"/>
  <c r="AW40" i="47"/>
  <c r="AX40" i="47"/>
  <c r="AY40" i="47"/>
  <c r="AN41" i="47"/>
  <c r="AP41" i="47"/>
  <c r="AO41" i="47"/>
  <c r="AQ41" i="47"/>
  <c r="AR41" i="47"/>
  <c r="AS41" i="47"/>
  <c r="AT41" i="47"/>
  <c r="AU41" i="47"/>
  <c r="AV41" i="47"/>
  <c r="AW41" i="47"/>
  <c r="AX41" i="47"/>
  <c r="AY41" i="47"/>
  <c r="AP42" i="47"/>
  <c r="AN42" i="47"/>
  <c r="AO42" i="47"/>
  <c r="AQ42" i="47"/>
  <c r="AR42" i="47"/>
  <c r="AS42" i="47"/>
  <c r="AT42" i="47"/>
  <c r="AU42" i="47"/>
  <c r="AV42" i="47"/>
  <c r="AW42" i="47"/>
  <c r="AX42" i="47"/>
  <c r="AY42" i="47"/>
  <c r="AN43" i="47"/>
  <c r="AP43" i="47"/>
  <c r="AO43" i="47"/>
  <c r="AQ43" i="47"/>
  <c r="AR43" i="47"/>
  <c r="AS43" i="47"/>
  <c r="AT43" i="47"/>
  <c r="AU43" i="47"/>
  <c r="AV43" i="47"/>
  <c r="AW43" i="47"/>
  <c r="AX43" i="47"/>
  <c r="AY43" i="47"/>
  <c r="AZ43" i="47"/>
  <c r="AN44" i="47"/>
  <c r="AP44" i="47"/>
  <c r="AO44" i="47"/>
  <c r="AQ44" i="47"/>
  <c r="AR44" i="47"/>
  <c r="AS44" i="47"/>
  <c r="AT44" i="47"/>
  <c r="AU44" i="47"/>
  <c r="AV44" i="47"/>
  <c r="AW44" i="47"/>
  <c r="AX44" i="47"/>
  <c r="AY44" i="47"/>
  <c r="AZ44" i="47"/>
  <c r="AN45" i="47"/>
  <c r="AP45" i="47"/>
  <c r="AO45" i="47"/>
  <c r="AQ45" i="47"/>
  <c r="AR45" i="47"/>
  <c r="AS45" i="47"/>
  <c r="AT45" i="47"/>
  <c r="AU45" i="47"/>
  <c r="AV45" i="47"/>
  <c r="AW45" i="47"/>
  <c r="AX45" i="47"/>
  <c r="AY45" i="47"/>
  <c r="AZ45" i="47"/>
  <c r="AN46" i="47"/>
  <c r="AP46" i="47"/>
  <c r="AO46" i="47"/>
  <c r="AQ46" i="47"/>
  <c r="AR46" i="47"/>
  <c r="AS46" i="47"/>
  <c r="AT46" i="47"/>
  <c r="AU46" i="47"/>
  <c r="AV46" i="47"/>
  <c r="AW46" i="47"/>
  <c r="AX46" i="47"/>
  <c r="AY46" i="47"/>
  <c r="AZ46" i="47"/>
  <c r="AN47" i="47"/>
  <c r="AP47" i="47"/>
  <c r="AO47" i="47"/>
  <c r="AQ47" i="47"/>
  <c r="AR47" i="47"/>
  <c r="AS47" i="47"/>
  <c r="AT47" i="47"/>
  <c r="AU47" i="47"/>
  <c r="AV47" i="47"/>
  <c r="AW47" i="47"/>
  <c r="AX47" i="47"/>
  <c r="AY47" i="47"/>
  <c r="AZ47" i="47"/>
  <c r="AN48" i="47"/>
  <c r="AP48" i="47"/>
  <c r="AO48" i="47"/>
  <c r="AQ48" i="47"/>
  <c r="AR48" i="47"/>
  <c r="AS48" i="47"/>
  <c r="AT48" i="47"/>
  <c r="AU48" i="47"/>
  <c r="AV48" i="47"/>
  <c r="AW48" i="47"/>
  <c r="AX48" i="47"/>
  <c r="AY48" i="47"/>
  <c r="AZ48" i="47"/>
  <c r="AN49" i="47"/>
  <c r="AP49" i="47"/>
  <c r="AO49" i="47"/>
  <c r="AQ49" i="47"/>
  <c r="AR49" i="47"/>
  <c r="AS49" i="47"/>
  <c r="AT49" i="47"/>
  <c r="AU49" i="47"/>
  <c r="AV49" i="47"/>
  <c r="AW49" i="47"/>
  <c r="AX49" i="47"/>
  <c r="AY49" i="47"/>
  <c r="AZ49" i="47"/>
  <c r="AN50" i="47"/>
  <c r="AP50" i="47"/>
  <c r="AO50" i="47"/>
  <c r="AQ50" i="47"/>
  <c r="AR50" i="47"/>
  <c r="AS50" i="47"/>
  <c r="AT50" i="47"/>
  <c r="AU50" i="47"/>
  <c r="AV50" i="47"/>
  <c r="AW50" i="47"/>
  <c r="AX50" i="47"/>
  <c r="AY50" i="47"/>
  <c r="AN51" i="47"/>
  <c r="AP51" i="47"/>
  <c r="AO51" i="47"/>
  <c r="AQ51" i="47"/>
  <c r="AR51" i="47"/>
  <c r="AS51" i="47"/>
  <c r="AT51" i="47"/>
  <c r="AU51" i="47"/>
  <c r="AV51" i="47"/>
  <c r="AW51" i="47"/>
  <c r="AX51" i="47"/>
  <c r="AY51" i="47"/>
  <c r="AZ51" i="47"/>
  <c r="AN52" i="47"/>
  <c r="AP52" i="47"/>
  <c r="AO52" i="47"/>
  <c r="AQ52" i="47"/>
  <c r="AR52" i="47"/>
  <c r="AS52" i="47"/>
  <c r="AT52" i="47"/>
  <c r="AU52" i="47"/>
  <c r="AV52" i="47"/>
  <c r="AW52" i="47"/>
  <c r="AX52" i="47"/>
  <c r="AY52" i="47"/>
  <c r="AZ52" i="47"/>
  <c r="AN53" i="47"/>
  <c r="AP53" i="47"/>
  <c r="AO53" i="47"/>
  <c r="AQ53" i="47"/>
  <c r="AR53" i="47"/>
  <c r="AS53" i="47"/>
  <c r="AT53" i="47"/>
  <c r="AU53" i="47"/>
  <c r="AV53" i="47"/>
  <c r="AW53" i="47"/>
  <c r="AX53" i="47"/>
  <c r="AY53" i="47"/>
  <c r="AZ53" i="47"/>
  <c r="AN54" i="47"/>
  <c r="AP54" i="47"/>
  <c r="AO54" i="47"/>
  <c r="AQ54" i="47"/>
  <c r="AR54" i="47"/>
  <c r="AS54" i="47"/>
  <c r="AT54" i="47"/>
  <c r="AU54" i="47"/>
  <c r="AV54" i="47"/>
  <c r="AW54" i="47"/>
  <c r="AX54" i="47"/>
  <c r="AY54" i="47"/>
  <c r="AZ54" i="47"/>
  <c r="AN55" i="47"/>
  <c r="AP55" i="47"/>
  <c r="AO55" i="47"/>
  <c r="AQ55" i="47"/>
  <c r="AR55" i="47"/>
  <c r="AS55" i="47"/>
  <c r="AT55" i="47"/>
  <c r="AU55" i="47"/>
  <c r="AV55" i="47"/>
  <c r="AW55" i="47"/>
  <c r="AX55" i="47"/>
  <c r="AY55" i="47"/>
  <c r="AZ55" i="47"/>
  <c r="AN56" i="47"/>
  <c r="AP56" i="47"/>
  <c r="AO56" i="47"/>
  <c r="AQ56" i="47"/>
  <c r="AR56" i="47"/>
  <c r="AS56" i="47"/>
  <c r="AT56" i="47"/>
  <c r="AU56" i="47"/>
  <c r="AV56" i="47"/>
  <c r="AW56" i="47"/>
  <c r="AX56" i="47"/>
  <c r="AY56" i="47"/>
  <c r="AZ56" i="47"/>
  <c r="AN57" i="47"/>
  <c r="AP57" i="47"/>
  <c r="AO57" i="47"/>
  <c r="AQ57" i="47"/>
  <c r="AR57" i="47"/>
  <c r="AS57" i="47"/>
  <c r="AT57" i="47"/>
  <c r="AU57" i="47"/>
  <c r="AV57" i="47"/>
  <c r="AW57" i="47"/>
  <c r="AX57" i="47"/>
  <c r="AY57" i="47"/>
  <c r="AZ57" i="47"/>
  <c r="AN58" i="47"/>
  <c r="AP58" i="47"/>
  <c r="AO58" i="47"/>
  <c r="AQ58" i="47"/>
  <c r="AR58" i="47"/>
  <c r="AS58" i="47"/>
  <c r="AT58" i="47"/>
  <c r="AU58" i="47"/>
  <c r="AV58" i="47"/>
  <c r="AW58" i="47"/>
  <c r="AX58" i="47"/>
  <c r="AY58" i="47"/>
  <c r="AZ58" i="47"/>
  <c r="AN59" i="47"/>
  <c r="AP59" i="47"/>
  <c r="AO59" i="47"/>
  <c r="AQ59" i="47"/>
  <c r="AR59" i="47"/>
  <c r="AS59" i="47"/>
  <c r="AT59" i="47"/>
  <c r="AU59" i="47"/>
  <c r="AV59" i="47"/>
  <c r="AW59" i="47"/>
  <c r="AX59" i="47"/>
  <c r="AY59" i="47"/>
  <c r="AZ59" i="47"/>
  <c r="AN60" i="47"/>
  <c r="AP60" i="47"/>
  <c r="AO60" i="47"/>
  <c r="AQ60" i="47"/>
  <c r="AR60" i="47"/>
  <c r="AS60" i="47"/>
  <c r="AT60" i="47"/>
  <c r="AU60" i="47"/>
  <c r="AV60" i="47"/>
  <c r="AW60" i="47"/>
  <c r="AX60" i="47"/>
  <c r="AY60" i="47"/>
  <c r="AZ60" i="47"/>
  <c r="AN61" i="47"/>
  <c r="AP61" i="47"/>
  <c r="AO61" i="47"/>
  <c r="AQ61" i="47"/>
  <c r="AR61" i="47"/>
  <c r="AS61" i="47"/>
  <c r="AT61" i="47"/>
  <c r="AU61" i="47"/>
  <c r="AV61" i="47"/>
  <c r="AW61" i="47"/>
  <c r="AX61" i="47"/>
  <c r="AY61" i="47"/>
  <c r="AZ61" i="47"/>
  <c r="AN62" i="47"/>
  <c r="AP62" i="47"/>
  <c r="AO62" i="47"/>
  <c r="AQ62" i="47"/>
  <c r="AR62" i="47"/>
  <c r="AS62" i="47"/>
  <c r="AT62" i="47"/>
  <c r="AU62" i="47"/>
  <c r="AV62" i="47"/>
  <c r="AW62" i="47"/>
  <c r="AX62" i="47"/>
  <c r="AY62" i="47"/>
  <c r="AZ62" i="47"/>
  <c r="AN63" i="47"/>
  <c r="AP63" i="47"/>
  <c r="AO63" i="47"/>
  <c r="AQ63" i="47"/>
  <c r="AR63" i="47"/>
  <c r="AS63" i="47"/>
  <c r="AN64" i="47"/>
  <c r="AP64" i="47"/>
  <c r="AO64" i="47"/>
  <c r="AQ64" i="47"/>
  <c r="AR64" i="47"/>
  <c r="AS64" i="47"/>
  <c r="AN65" i="47"/>
  <c r="AP65" i="47"/>
  <c r="AO65" i="47"/>
  <c r="AQ65" i="47"/>
  <c r="AR65" i="47"/>
  <c r="AS65" i="47"/>
  <c r="AN66" i="47"/>
  <c r="AP66" i="47"/>
  <c r="AO66" i="47"/>
  <c r="AQ66" i="47"/>
  <c r="AR66" i="47"/>
  <c r="AS66" i="47"/>
  <c r="AN67" i="47"/>
  <c r="AP67" i="47"/>
  <c r="AO67" i="47"/>
  <c r="AQ67" i="47"/>
  <c r="AR67" i="47"/>
  <c r="AS67" i="47"/>
  <c r="AN68" i="47"/>
  <c r="AP68" i="47"/>
  <c r="AO68" i="47"/>
  <c r="AQ68" i="47"/>
  <c r="AR68" i="47"/>
  <c r="AS68" i="47"/>
  <c r="AN69" i="47"/>
  <c r="AP69" i="47"/>
  <c r="AO69" i="47"/>
  <c r="AQ69" i="47"/>
  <c r="AR69" i="47"/>
  <c r="AS69" i="47"/>
  <c r="AN70" i="47"/>
  <c r="AP70" i="47"/>
  <c r="AO70" i="47"/>
  <c r="AQ70" i="47"/>
  <c r="AR70" i="47"/>
  <c r="AS70" i="47"/>
  <c r="AN71" i="47"/>
  <c r="AP71" i="47"/>
  <c r="AO71" i="47"/>
  <c r="AQ71" i="47"/>
  <c r="AR71" i="47"/>
  <c r="AS71" i="47"/>
  <c r="AN72" i="47"/>
  <c r="AP72" i="47"/>
  <c r="AO72" i="47"/>
  <c r="AQ72" i="47"/>
  <c r="AR72" i="47"/>
  <c r="AS72" i="47"/>
  <c r="AN73" i="47"/>
  <c r="AP73" i="47"/>
  <c r="AO73" i="47"/>
  <c r="AQ73" i="47"/>
  <c r="AR73" i="47"/>
  <c r="AS73" i="47"/>
  <c r="AN74" i="47"/>
  <c r="AP74" i="47"/>
  <c r="AO74" i="47"/>
  <c r="AQ74" i="47"/>
  <c r="AR74" i="47"/>
  <c r="AS74" i="47"/>
  <c r="AN75" i="47"/>
  <c r="AP75" i="47"/>
  <c r="AO75" i="47"/>
  <c r="AQ75" i="47"/>
  <c r="AR75" i="47"/>
  <c r="AS75" i="47"/>
  <c r="AT75" i="47"/>
  <c r="AU75" i="47"/>
  <c r="AV75" i="47"/>
  <c r="AW75" i="47"/>
  <c r="AX75" i="47"/>
  <c r="AY75" i="47"/>
  <c r="AZ75" i="47"/>
  <c r="AN76" i="47"/>
  <c r="AP76" i="47"/>
  <c r="AO76" i="47"/>
  <c r="AQ76" i="47"/>
  <c r="AR76" i="47"/>
  <c r="AS76" i="47"/>
  <c r="AT76" i="47"/>
  <c r="AU76" i="47"/>
  <c r="AV76" i="47"/>
  <c r="AW76" i="47"/>
  <c r="AX76" i="47"/>
  <c r="AY76" i="47"/>
  <c r="AZ76" i="47"/>
  <c r="AN77" i="47"/>
  <c r="AP77" i="47"/>
  <c r="AO77" i="47"/>
  <c r="AQ77" i="47"/>
  <c r="AR77" i="47"/>
  <c r="AS77" i="47"/>
  <c r="AT77" i="47"/>
  <c r="AU77" i="47"/>
  <c r="AV77" i="47"/>
  <c r="AW77" i="47"/>
  <c r="AX77" i="47"/>
  <c r="AY77" i="47"/>
  <c r="AZ77" i="47"/>
  <c r="AN78" i="47"/>
  <c r="AP78" i="47"/>
  <c r="AO78" i="47"/>
  <c r="AQ78" i="47"/>
  <c r="AR78" i="47"/>
  <c r="AS78" i="47"/>
  <c r="AT78" i="47"/>
  <c r="AU78" i="47"/>
  <c r="AV78" i="47"/>
  <c r="AW78" i="47"/>
  <c r="AX78" i="47"/>
  <c r="AY78" i="47"/>
  <c r="AZ78" i="47"/>
  <c r="AN79" i="47"/>
  <c r="AP79" i="47"/>
  <c r="AO79" i="47"/>
  <c r="AQ79" i="47"/>
  <c r="AR79" i="47"/>
  <c r="AS79" i="47"/>
  <c r="AT79" i="47"/>
  <c r="AU79" i="47"/>
  <c r="AV79" i="47"/>
  <c r="AW79" i="47"/>
  <c r="AX79" i="47"/>
  <c r="AY79" i="47"/>
  <c r="AZ79" i="47"/>
  <c r="AN80" i="47"/>
  <c r="AP80" i="47"/>
  <c r="AO80" i="47"/>
  <c r="AQ80" i="47"/>
  <c r="AR80" i="47"/>
  <c r="AS80" i="47"/>
  <c r="AT80" i="47"/>
  <c r="AU80" i="47"/>
  <c r="AV80" i="47"/>
  <c r="AW80" i="47"/>
  <c r="AX80" i="47"/>
  <c r="AY80" i="47"/>
  <c r="AZ80" i="47"/>
  <c r="AN81" i="47"/>
  <c r="AP81" i="47"/>
  <c r="AO81" i="47"/>
  <c r="AQ81" i="47"/>
  <c r="AR81" i="47"/>
  <c r="AS81" i="47"/>
  <c r="AT81" i="47"/>
  <c r="AU81" i="47"/>
  <c r="AV81" i="47"/>
  <c r="AW81" i="47"/>
  <c r="AX81" i="47"/>
  <c r="AY81" i="47"/>
  <c r="AZ81" i="47"/>
  <c r="AN82" i="47"/>
  <c r="AP82" i="47"/>
  <c r="AO82" i="47"/>
  <c r="AQ82" i="47"/>
  <c r="AR82" i="47"/>
  <c r="AS82" i="47"/>
  <c r="AT82" i="47"/>
  <c r="AU82" i="47"/>
  <c r="AV82" i="47"/>
  <c r="AW82" i="47"/>
  <c r="AX82" i="47"/>
  <c r="AY82" i="47"/>
  <c r="AZ82" i="47"/>
  <c r="AN83" i="47"/>
  <c r="AP83" i="47"/>
  <c r="AO83" i="47"/>
  <c r="AQ83" i="47"/>
  <c r="AR83" i="47"/>
  <c r="AS83" i="47"/>
  <c r="AT83" i="47"/>
  <c r="AU83" i="47"/>
  <c r="AV83" i="47"/>
  <c r="AW83" i="47"/>
  <c r="AX83" i="47"/>
  <c r="AY83" i="47"/>
  <c r="AZ83" i="47"/>
  <c r="AN84" i="47"/>
  <c r="AP84" i="47"/>
  <c r="AQ84" i="47"/>
  <c r="AR84" i="47"/>
  <c r="AS84" i="47"/>
  <c r="AT84" i="47"/>
  <c r="AU84" i="47"/>
  <c r="AV84" i="47"/>
  <c r="AW84" i="47"/>
  <c r="AX84" i="47"/>
  <c r="AY84" i="47"/>
  <c r="AZ84" i="47"/>
  <c r="AN85" i="47"/>
  <c r="AP85" i="47"/>
  <c r="AO85" i="47"/>
  <c r="AQ85" i="47"/>
  <c r="AR85" i="47"/>
  <c r="AS85" i="47"/>
  <c r="AT85" i="47"/>
  <c r="AU85" i="47"/>
  <c r="AV85" i="47"/>
  <c r="AW85" i="47"/>
  <c r="AX85" i="47"/>
  <c r="AY85" i="47"/>
  <c r="AZ85" i="47"/>
  <c r="AN86" i="47"/>
  <c r="AP86" i="47"/>
  <c r="AO86" i="47"/>
  <c r="AQ86" i="47"/>
  <c r="AR86" i="47"/>
  <c r="AS86" i="47"/>
  <c r="AT86" i="47"/>
  <c r="AU86" i="47"/>
  <c r="AV86" i="47"/>
  <c r="AW86" i="47"/>
  <c r="AX86" i="47"/>
  <c r="AY86" i="47"/>
  <c r="AZ86" i="47"/>
  <c r="AN87" i="47"/>
  <c r="AP87" i="47"/>
  <c r="AO87" i="47"/>
  <c r="AQ87" i="47"/>
  <c r="AR87" i="47"/>
  <c r="AS87" i="47"/>
  <c r="AT87" i="47"/>
  <c r="AU87" i="47"/>
  <c r="AV87" i="47"/>
  <c r="AW87" i="47"/>
  <c r="AX87" i="47"/>
  <c r="AY87" i="47"/>
  <c r="AZ87" i="47"/>
  <c r="AN88" i="47"/>
  <c r="AP88" i="47"/>
  <c r="AO88" i="47"/>
  <c r="AQ88" i="47"/>
  <c r="AR88" i="47"/>
  <c r="AS88" i="47"/>
  <c r="AT88" i="47"/>
  <c r="AU88" i="47"/>
  <c r="AV88" i="47"/>
  <c r="AW88" i="47"/>
  <c r="AX88" i="47"/>
  <c r="AY88" i="47"/>
  <c r="AZ88" i="47"/>
  <c r="AN89" i="47"/>
  <c r="AP89" i="47"/>
  <c r="AO89" i="47"/>
  <c r="AQ89" i="47"/>
  <c r="AR89" i="47"/>
  <c r="AS89" i="47"/>
  <c r="AT89" i="47"/>
  <c r="AU89" i="47"/>
  <c r="AV89" i="47"/>
  <c r="AW89" i="47"/>
  <c r="AX89" i="47"/>
  <c r="AY89" i="47"/>
  <c r="AZ89" i="47"/>
  <c r="AN90" i="47"/>
  <c r="AP90" i="47"/>
  <c r="AO90" i="47"/>
  <c r="AQ90" i="47"/>
  <c r="AR90" i="47"/>
  <c r="AS90" i="47"/>
  <c r="AT90" i="47"/>
  <c r="AU90" i="47"/>
  <c r="AV90" i="47"/>
  <c r="AW90" i="47"/>
  <c r="AX90" i="47"/>
  <c r="AY90" i="47"/>
  <c r="AZ90" i="47"/>
  <c r="AN91" i="47"/>
  <c r="AP91" i="47"/>
  <c r="AO91" i="47"/>
  <c r="AQ91" i="47"/>
  <c r="AR91" i="47"/>
  <c r="AS91" i="47"/>
  <c r="AT91" i="47"/>
  <c r="AU91" i="47"/>
  <c r="AV91" i="47"/>
  <c r="AW91" i="47"/>
  <c r="AX91" i="47"/>
  <c r="AY91" i="47"/>
  <c r="AZ91" i="47"/>
  <c r="AN92" i="47"/>
  <c r="AP92" i="47"/>
  <c r="AO92" i="47"/>
  <c r="AQ92" i="47"/>
  <c r="AR92" i="47"/>
  <c r="AS92" i="47"/>
  <c r="AT92" i="47"/>
  <c r="AU92" i="47"/>
  <c r="AV92" i="47"/>
  <c r="AW92" i="47"/>
  <c r="AX92" i="47"/>
  <c r="AY92" i="47"/>
  <c r="AZ92" i="47"/>
  <c r="AN93" i="47"/>
  <c r="AP93" i="47"/>
  <c r="AO93" i="47"/>
  <c r="AQ93" i="47"/>
  <c r="AR93" i="47"/>
  <c r="AS93" i="47"/>
  <c r="AT93" i="47"/>
  <c r="AU93" i="47"/>
  <c r="AV93" i="47"/>
  <c r="AW93" i="47"/>
  <c r="AX93" i="47"/>
  <c r="AY93" i="47"/>
  <c r="AZ93" i="47"/>
  <c r="AN94" i="47"/>
  <c r="AP94" i="47"/>
  <c r="AO94" i="47"/>
  <c r="AQ94" i="47"/>
  <c r="AR94" i="47"/>
  <c r="AS94" i="47"/>
  <c r="AT94" i="47"/>
  <c r="AU94" i="47"/>
  <c r="AV94" i="47"/>
  <c r="AW94" i="47"/>
  <c r="AX94" i="47"/>
  <c r="AY94" i="47"/>
  <c r="AZ94" i="47"/>
  <c r="AN95" i="47"/>
  <c r="AP95" i="47"/>
  <c r="AO95" i="47"/>
  <c r="AQ95" i="47"/>
  <c r="AR95" i="47"/>
  <c r="AS95" i="47"/>
  <c r="AT95" i="47"/>
  <c r="AU95" i="47"/>
  <c r="AV95" i="47"/>
  <c r="AW95" i="47"/>
  <c r="AX95" i="47"/>
  <c r="AY95" i="47"/>
  <c r="AZ95" i="47"/>
  <c r="AN96" i="47"/>
  <c r="AP96" i="47"/>
  <c r="AO96" i="47"/>
  <c r="AQ96" i="47"/>
  <c r="AR96" i="47"/>
  <c r="AS96" i="47"/>
  <c r="AT96" i="47"/>
  <c r="AU96" i="47"/>
  <c r="AV96" i="47"/>
  <c r="AW96" i="47"/>
  <c r="AX96" i="47"/>
  <c r="AY96" i="47"/>
  <c r="AZ96" i="47"/>
  <c r="BA96" i="47"/>
  <c r="BB96" i="47"/>
  <c r="BC96" i="47"/>
  <c r="AN97" i="47"/>
  <c r="AP97" i="47"/>
  <c r="AO97" i="47"/>
  <c r="AQ97" i="47"/>
  <c r="AR97" i="47"/>
  <c r="AS97" i="47"/>
  <c r="AT97" i="47"/>
  <c r="AU97" i="47"/>
  <c r="AV97" i="47"/>
  <c r="AW97" i="47"/>
  <c r="AX97" i="47"/>
  <c r="AY97" i="47"/>
  <c r="AZ97" i="47"/>
  <c r="AN98" i="47"/>
  <c r="AP98" i="47"/>
  <c r="AO98" i="47"/>
  <c r="AQ98" i="47"/>
  <c r="AR98" i="47"/>
  <c r="AS98" i="47"/>
  <c r="AT98" i="47"/>
  <c r="AU98" i="47"/>
  <c r="AV98" i="47"/>
  <c r="AW98" i="47"/>
  <c r="AX98" i="47"/>
  <c r="AY98" i="47"/>
  <c r="AZ98" i="47"/>
  <c r="AN99" i="47"/>
  <c r="AP99" i="47"/>
  <c r="AO99" i="47"/>
  <c r="AQ99" i="47"/>
  <c r="AR99" i="47"/>
  <c r="AS99" i="47"/>
  <c r="AT99" i="47"/>
  <c r="AU99" i="47"/>
  <c r="AV99" i="47"/>
  <c r="AW99" i="47"/>
  <c r="AX99" i="47"/>
  <c r="AY99" i="47"/>
  <c r="AZ99" i="47"/>
  <c r="AN100" i="47"/>
  <c r="AP100" i="47"/>
  <c r="AO100" i="47"/>
  <c r="AQ100" i="47"/>
  <c r="AR100" i="47"/>
  <c r="AS100" i="47"/>
  <c r="AT100" i="47"/>
  <c r="AU100" i="47"/>
  <c r="AV100" i="47"/>
  <c r="AW100" i="47"/>
  <c r="AX100" i="47"/>
  <c r="AY100" i="47"/>
  <c r="AZ100" i="47"/>
  <c r="AN101" i="47"/>
  <c r="AP101" i="47"/>
  <c r="AO101" i="47"/>
  <c r="AQ101" i="47"/>
  <c r="AR101" i="47"/>
  <c r="AS101" i="47"/>
  <c r="AT101" i="47"/>
  <c r="AU101" i="47"/>
  <c r="AV101" i="47"/>
  <c r="AW101" i="47"/>
  <c r="AX101" i="47"/>
  <c r="AY101" i="47"/>
  <c r="AZ101" i="47"/>
  <c r="AN102" i="47"/>
  <c r="AP102" i="47"/>
  <c r="AO102" i="47"/>
  <c r="AQ102" i="47"/>
  <c r="AR102" i="47"/>
  <c r="AS102" i="47"/>
  <c r="AT102" i="47"/>
  <c r="AU102" i="47"/>
  <c r="AV102" i="47"/>
  <c r="AW102" i="47"/>
  <c r="AX102" i="47"/>
  <c r="AY102" i="47"/>
  <c r="AZ102" i="47"/>
  <c r="AN103" i="47"/>
  <c r="AP103" i="47"/>
  <c r="AO103" i="47"/>
  <c r="AQ103" i="47"/>
  <c r="AR103" i="47"/>
  <c r="AS103" i="47"/>
  <c r="AT103" i="47"/>
  <c r="AU103" i="47"/>
  <c r="AV103" i="47"/>
  <c r="AW103" i="47"/>
  <c r="AX103" i="47"/>
  <c r="AY103" i="47"/>
  <c r="AZ103" i="47"/>
  <c r="AN104" i="47"/>
  <c r="AP104" i="47"/>
  <c r="AO104" i="47"/>
  <c r="AQ104" i="47"/>
  <c r="AR104" i="47"/>
  <c r="AS104" i="47"/>
  <c r="AT104" i="47"/>
  <c r="AU104" i="47"/>
  <c r="AV104" i="47"/>
  <c r="AW104" i="47"/>
  <c r="AX104" i="47"/>
  <c r="AY104" i="47"/>
  <c r="AZ104" i="47"/>
  <c r="AN105" i="47"/>
  <c r="AP105" i="47"/>
  <c r="AO105" i="47"/>
  <c r="AQ105" i="47"/>
  <c r="AR105" i="47"/>
  <c r="AS105" i="47"/>
  <c r="AT105" i="47"/>
  <c r="AU105" i="47"/>
  <c r="AV105" i="47"/>
  <c r="AW105" i="47"/>
  <c r="AX105" i="47"/>
  <c r="AY105" i="47"/>
  <c r="AZ105" i="47"/>
  <c r="AN106" i="47"/>
  <c r="AP106" i="47"/>
  <c r="AO106" i="47"/>
  <c r="AQ106" i="47"/>
  <c r="AR106" i="47"/>
  <c r="AS106" i="47"/>
  <c r="AT106" i="47"/>
  <c r="AU106" i="47"/>
  <c r="AV106" i="47"/>
  <c r="AW106" i="47"/>
  <c r="AX106" i="47"/>
  <c r="AY106" i="47"/>
  <c r="AZ106" i="47"/>
  <c r="AN107" i="47"/>
  <c r="AP107" i="47"/>
  <c r="AO107" i="47"/>
  <c r="AQ107" i="47"/>
  <c r="AR107" i="47"/>
  <c r="AS107" i="47"/>
  <c r="AT107" i="47"/>
  <c r="AU107" i="47"/>
  <c r="AV107" i="47"/>
  <c r="AW107" i="47"/>
  <c r="AX107" i="47"/>
  <c r="AY107" i="47"/>
  <c r="AZ107" i="47"/>
  <c r="AN108" i="47"/>
  <c r="AP108" i="47"/>
  <c r="AO108" i="47"/>
  <c r="AQ108" i="47"/>
  <c r="AR108" i="47"/>
  <c r="AS108" i="47"/>
  <c r="AT108" i="47"/>
  <c r="AU108" i="47"/>
  <c r="AV108" i="47"/>
  <c r="AW108" i="47"/>
  <c r="AX108" i="47"/>
  <c r="AY108" i="47"/>
  <c r="AZ108" i="47"/>
  <c r="AN109" i="47"/>
  <c r="AP109" i="47"/>
  <c r="AO109" i="47"/>
  <c r="AQ109" i="47"/>
  <c r="AR109" i="47"/>
  <c r="AS109" i="47"/>
  <c r="AT109" i="47"/>
  <c r="AU109" i="47"/>
  <c r="AV109" i="47"/>
  <c r="AW109" i="47"/>
  <c r="AX109" i="47"/>
  <c r="AY109" i="47"/>
  <c r="AZ109" i="47"/>
  <c r="AN110" i="47"/>
  <c r="AP110" i="47"/>
  <c r="AO110" i="47"/>
  <c r="AQ110" i="47"/>
  <c r="AR110" i="47"/>
  <c r="AS110" i="47"/>
  <c r="AT110" i="47"/>
  <c r="AU110" i="47"/>
  <c r="AV110" i="47"/>
  <c r="AW110" i="47"/>
  <c r="AX110" i="47"/>
  <c r="AY110" i="47"/>
  <c r="AZ110" i="47"/>
  <c r="AN111" i="47"/>
  <c r="AP111" i="47"/>
  <c r="AO111" i="47"/>
  <c r="AQ111" i="47"/>
  <c r="AR111" i="47"/>
  <c r="AS111" i="47"/>
  <c r="AT111" i="47"/>
  <c r="AU111" i="47"/>
  <c r="AV111" i="47"/>
  <c r="AW111" i="47"/>
  <c r="AX111" i="47"/>
  <c r="AY111" i="47"/>
  <c r="AZ111" i="47"/>
  <c r="AN112" i="47"/>
  <c r="AP112" i="47"/>
  <c r="AO112" i="47"/>
  <c r="AQ112" i="47"/>
  <c r="AR112" i="47"/>
  <c r="AS112" i="47"/>
  <c r="AT112" i="47"/>
  <c r="AU112" i="47"/>
  <c r="AV112" i="47"/>
  <c r="AW112" i="47"/>
  <c r="AX112" i="47"/>
  <c r="AY112" i="47"/>
  <c r="AZ112" i="47"/>
  <c r="AN113" i="47"/>
  <c r="AP113" i="47"/>
  <c r="AO113" i="47"/>
  <c r="AQ113" i="47"/>
  <c r="AR113" i="47"/>
  <c r="AS113" i="47"/>
  <c r="AT113" i="47"/>
  <c r="AU113" i="47"/>
  <c r="AV113" i="47"/>
  <c r="AW113" i="47"/>
  <c r="AX113" i="47"/>
  <c r="AY113" i="47"/>
  <c r="AZ113" i="47"/>
  <c r="AN114" i="47"/>
  <c r="AP114" i="47"/>
  <c r="AO114" i="47"/>
  <c r="AQ114" i="47"/>
  <c r="AR114" i="47"/>
  <c r="AS114" i="47"/>
  <c r="AT114" i="47"/>
  <c r="AU114" i="47"/>
  <c r="AV114" i="47"/>
  <c r="AW114" i="47"/>
  <c r="AX114" i="47"/>
  <c r="AY114" i="47"/>
  <c r="AZ114" i="47"/>
  <c r="AN115" i="47"/>
  <c r="AP115" i="47"/>
  <c r="AO115" i="47"/>
  <c r="AQ115" i="47"/>
  <c r="AR115" i="47"/>
  <c r="AS115" i="47"/>
  <c r="AT115" i="47"/>
  <c r="AU115" i="47"/>
  <c r="AV115" i="47"/>
  <c r="AW115" i="47"/>
  <c r="AX115" i="47"/>
  <c r="AY115" i="47"/>
  <c r="AZ115" i="47"/>
  <c r="BA115" i="47"/>
  <c r="BB115" i="47"/>
  <c r="BC115" i="47"/>
  <c r="AN116" i="47"/>
  <c r="AP116" i="47"/>
  <c r="AO116" i="47"/>
  <c r="AQ116" i="47"/>
  <c r="AR116" i="47"/>
  <c r="AS116" i="47"/>
  <c r="AT116" i="47"/>
  <c r="AU116" i="47"/>
  <c r="AV116" i="47"/>
  <c r="AW116" i="47"/>
  <c r="AX116" i="47"/>
  <c r="AY116" i="47"/>
  <c r="AZ116" i="47"/>
  <c r="AN117" i="47"/>
  <c r="AP117" i="47"/>
  <c r="AO117" i="47"/>
  <c r="AQ117" i="47"/>
  <c r="AR117" i="47"/>
  <c r="AS117" i="47"/>
  <c r="AT117" i="47"/>
  <c r="AU117" i="47"/>
  <c r="AV117" i="47"/>
  <c r="AW117" i="47"/>
  <c r="AX117" i="47"/>
  <c r="AY117" i="47"/>
  <c r="AZ117" i="47"/>
  <c r="AN118" i="47"/>
  <c r="AP118" i="47"/>
  <c r="AO118" i="47"/>
  <c r="AQ118" i="47"/>
  <c r="AR118" i="47"/>
  <c r="AS118" i="47"/>
  <c r="AT118" i="47"/>
  <c r="AU118" i="47"/>
  <c r="AV118" i="47"/>
  <c r="AW118" i="47"/>
  <c r="AX118" i="47"/>
  <c r="AY118" i="47"/>
  <c r="AZ118" i="47"/>
  <c r="AN119" i="47"/>
  <c r="AP119" i="47"/>
  <c r="AO119" i="47"/>
  <c r="AQ119" i="47"/>
  <c r="AR119" i="47"/>
  <c r="AS119" i="47"/>
  <c r="AT119" i="47"/>
  <c r="AU119" i="47"/>
  <c r="AV119" i="47"/>
  <c r="AW119" i="47"/>
  <c r="AX119" i="47"/>
  <c r="AY119" i="47"/>
  <c r="AZ119" i="47"/>
  <c r="AN120" i="47"/>
  <c r="AP120" i="47"/>
  <c r="AO120" i="47"/>
  <c r="AQ120" i="47"/>
  <c r="AR120" i="47"/>
  <c r="AS120" i="47"/>
  <c r="AT120" i="47"/>
  <c r="AU120" i="47"/>
  <c r="AV120" i="47"/>
  <c r="AW120" i="47"/>
  <c r="AX120" i="47"/>
  <c r="AY120" i="47"/>
  <c r="AN121" i="47"/>
  <c r="AP121" i="47"/>
  <c r="AO121" i="47"/>
  <c r="AQ121" i="47"/>
  <c r="AR121" i="47"/>
  <c r="AS121" i="47"/>
  <c r="AT121" i="47"/>
  <c r="AU121" i="47"/>
  <c r="AV121" i="47"/>
  <c r="AW121" i="47"/>
  <c r="AX121" i="47"/>
  <c r="AY121" i="47"/>
  <c r="AN122" i="47"/>
  <c r="AP122" i="47"/>
  <c r="AO122" i="47"/>
  <c r="AQ122" i="47"/>
  <c r="AR122" i="47"/>
  <c r="AS122" i="47"/>
  <c r="AT122" i="47"/>
  <c r="AU122" i="47"/>
  <c r="AV122" i="47"/>
  <c r="AW122" i="47"/>
  <c r="AX122" i="47"/>
  <c r="AY122" i="47"/>
  <c r="AZ122" i="47"/>
  <c r="AN123" i="47"/>
  <c r="AP123" i="47"/>
  <c r="AO123" i="47"/>
  <c r="AQ123" i="47"/>
  <c r="AR123" i="47"/>
  <c r="AS123" i="47"/>
  <c r="AT123" i="47"/>
  <c r="AU123" i="47"/>
  <c r="AV123" i="47"/>
  <c r="AW123" i="47"/>
  <c r="AX123" i="47"/>
  <c r="AY123" i="47"/>
  <c r="AN124" i="47"/>
  <c r="AP124" i="47"/>
  <c r="AO124" i="47"/>
  <c r="AQ124" i="47"/>
  <c r="AR124" i="47"/>
  <c r="AS124" i="47"/>
  <c r="AT124" i="47"/>
  <c r="AU124" i="47"/>
  <c r="AV124" i="47"/>
  <c r="AW124" i="47"/>
  <c r="AX124" i="47"/>
  <c r="AY124" i="47"/>
  <c r="AZ124" i="47"/>
  <c r="AN125" i="47"/>
  <c r="AP125" i="47"/>
  <c r="AO125" i="47"/>
  <c r="AQ125" i="47"/>
  <c r="AR125" i="47"/>
  <c r="AS125" i="47"/>
  <c r="AT125" i="47"/>
  <c r="AU125" i="47"/>
  <c r="AV125" i="47"/>
  <c r="AW125" i="47"/>
  <c r="AX125" i="47"/>
  <c r="AY125" i="47"/>
  <c r="AZ125" i="47"/>
  <c r="AN126" i="47"/>
  <c r="AP126" i="47"/>
  <c r="AO126" i="47"/>
  <c r="AQ126" i="47"/>
  <c r="AR126" i="47"/>
  <c r="AS126" i="47"/>
  <c r="AT126" i="47"/>
  <c r="AU126" i="47"/>
  <c r="AV126" i="47"/>
  <c r="AW126" i="47"/>
  <c r="AX126" i="47"/>
  <c r="AY126" i="47"/>
  <c r="AZ126" i="47"/>
  <c r="AN127" i="47"/>
  <c r="AP127" i="47"/>
  <c r="AO127" i="47"/>
  <c r="DC127" i="47"/>
  <c r="AN128" i="47"/>
  <c r="AP128" i="47"/>
  <c r="AO128" i="47"/>
  <c r="DC128" i="47"/>
  <c r="AN129" i="47"/>
  <c r="AP129" i="47"/>
  <c r="AO129" i="47"/>
  <c r="DC129" i="47"/>
  <c r="AN130" i="47"/>
  <c r="AP130" i="47"/>
  <c r="AO130" i="47"/>
  <c r="DC130" i="47"/>
  <c r="AN131" i="47"/>
  <c r="AP131" i="47"/>
  <c r="AO131" i="47"/>
  <c r="DC131" i="47"/>
  <c r="AN132" i="47"/>
  <c r="AP132" i="47"/>
  <c r="AO132" i="47"/>
  <c r="AQ132" i="47"/>
  <c r="AR132" i="47"/>
  <c r="AS132" i="47"/>
  <c r="AT132" i="47"/>
  <c r="AU132" i="47"/>
  <c r="AV132" i="47"/>
  <c r="AW132" i="47"/>
  <c r="AX132" i="47"/>
  <c r="AY132" i="47"/>
  <c r="AZ132" i="47"/>
  <c r="DC132" i="47"/>
  <c r="AN133" i="47"/>
  <c r="AP133" i="47"/>
  <c r="AO133" i="47"/>
  <c r="AQ133" i="47"/>
  <c r="AR133" i="47"/>
  <c r="AS133" i="47"/>
  <c r="AT133" i="47"/>
  <c r="AU133" i="47"/>
  <c r="AV133" i="47"/>
  <c r="AW133" i="47"/>
  <c r="AX133" i="47"/>
  <c r="AY133" i="47"/>
  <c r="AZ133" i="47"/>
  <c r="DC133" i="47"/>
  <c r="AN134" i="47"/>
  <c r="AP134" i="47"/>
  <c r="AO134" i="47"/>
  <c r="AQ134" i="47"/>
  <c r="AR134" i="47"/>
  <c r="AS134" i="47"/>
  <c r="AT134" i="47"/>
  <c r="AU134" i="47"/>
  <c r="AV134" i="47"/>
  <c r="AW134" i="47"/>
  <c r="AX134" i="47"/>
  <c r="AY134" i="47"/>
  <c r="AZ134" i="47"/>
  <c r="DC134" i="47"/>
  <c r="AN140" i="47"/>
  <c r="AP140" i="47"/>
  <c r="AO140" i="47"/>
  <c r="AQ140" i="47"/>
  <c r="AR140" i="47"/>
  <c r="AS140" i="47"/>
  <c r="AT140" i="47"/>
  <c r="AU140" i="47"/>
  <c r="AV140" i="47"/>
  <c r="AW140" i="47"/>
  <c r="AX140" i="47"/>
  <c r="AY140" i="47"/>
  <c r="AZ140" i="47"/>
  <c r="AN141" i="47"/>
  <c r="AP141" i="47"/>
  <c r="AO141" i="47"/>
  <c r="AQ141" i="47"/>
  <c r="AR141" i="47"/>
  <c r="AS141" i="47"/>
  <c r="AT141" i="47"/>
  <c r="AU141" i="47"/>
  <c r="AV141" i="47"/>
  <c r="AW141" i="47"/>
  <c r="AX141" i="47"/>
  <c r="AY141" i="47"/>
  <c r="AZ141" i="47"/>
  <c r="AN142" i="47"/>
  <c r="AP142" i="47"/>
  <c r="AO142" i="47"/>
  <c r="AQ142" i="47"/>
  <c r="AR142" i="47"/>
  <c r="AS142" i="47"/>
  <c r="AT142" i="47"/>
  <c r="AU142" i="47"/>
  <c r="AV142" i="47"/>
  <c r="AW142" i="47"/>
  <c r="AX142" i="47"/>
  <c r="AY142" i="47"/>
  <c r="AZ142" i="47"/>
  <c r="AN143" i="47"/>
  <c r="AP143" i="47"/>
  <c r="AO143" i="47"/>
  <c r="AQ143" i="47"/>
  <c r="AR143" i="47"/>
  <c r="AS143" i="47"/>
  <c r="AT143" i="47"/>
  <c r="AU143" i="47"/>
  <c r="AV143" i="47"/>
  <c r="AW143" i="47"/>
  <c r="AX143" i="47"/>
  <c r="AY143" i="47"/>
  <c r="AZ143" i="47"/>
  <c r="AN144" i="47"/>
  <c r="AP144" i="47"/>
  <c r="AO144" i="47"/>
  <c r="AQ144" i="47"/>
  <c r="AR144" i="47"/>
  <c r="AS144" i="47"/>
  <c r="AT144" i="47"/>
  <c r="AU144" i="47"/>
  <c r="AV144" i="47"/>
  <c r="AW144" i="47"/>
  <c r="AX144" i="47"/>
  <c r="AY144" i="47"/>
  <c r="AZ144" i="47"/>
  <c r="AN145" i="47"/>
  <c r="AP145" i="47"/>
  <c r="AO145" i="47"/>
  <c r="AQ145" i="47"/>
  <c r="AR145" i="47"/>
  <c r="AS145" i="47"/>
  <c r="AT145" i="47"/>
  <c r="AU145" i="47"/>
  <c r="AV145" i="47"/>
  <c r="AW145" i="47"/>
  <c r="AX145" i="47"/>
  <c r="AY145" i="47"/>
  <c r="AZ145" i="47"/>
  <c r="AN146" i="47"/>
  <c r="AP146" i="47"/>
  <c r="AO146" i="47"/>
  <c r="AQ146" i="47"/>
  <c r="AR146" i="47"/>
  <c r="AS146" i="47"/>
  <c r="AT146" i="47"/>
  <c r="AU146" i="47"/>
  <c r="AV146" i="47"/>
  <c r="AW146" i="47"/>
  <c r="AX146" i="47"/>
  <c r="AY146" i="47"/>
  <c r="AZ146" i="47"/>
  <c r="AN147" i="47"/>
  <c r="AP147" i="47"/>
  <c r="AO147" i="47"/>
  <c r="AQ147" i="47"/>
  <c r="AR147" i="47"/>
  <c r="AS147" i="47"/>
  <c r="AT147" i="47"/>
  <c r="AU147" i="47"/>
  <c r="AV147" i="47"/>
  <c r="AW147" i="47"/>
  <c r="AX147" i="47"/>
  <c r="AY147" i="47"/>
  <c r="AZ147" i="47"/>
  <c r="AN148" i="47"/>
  <c r="AP148" i="47"/>
  <c r="AO148" i="47"/>
  <c r="AQ148" i="47"/>
  <c r="AR148" i="47"/>
  <c r="AS148" i="47"/>
  <c r="AT148" i="47"/>
  <c r="AU148" i="47"/>
  <c r="AV148" i="47"/>
  <c r="AW148" i="47"/>
  <c r="AX148" i="47"/>
  <c r="AY148" i="47"/>
  <c r="AZ148" i="47"/>
  <c r="AN149" i="47"/>
  <c r="AP149" i="47"/>
  <c r="AO149" i="47"/>
  <c r="AQ149" i="47"/>
  <c r="AR149" i="47"/>
  <c r="AS149" i="47"/>
  <c r="AT149" i="47"/>
  <c r="AU149" i="47"/>
  <c r="AV149" i="47"/>
  <c r="AW149" i="47"/>
  <c r="AX149" i="47"/>
  <c r="AY149" i="47"/>
  <c r="AZ149" i="47"/>
  <c r="AN150" i="47"/>
  <c r="AP150" i="47"/>
  <c r="AO150" i="47"/>
  <c r="AQ150" i="47"/>
  <c r="AR150" i="47"/>
  <c r="AS150" i="47"/>
  <c r="AT150" i="47"/>
  <c r="AU150" i="47"/>
  <c r="AV150" i="47"/>
  <c r="AW150" i="47"/>
  <c r="AX150" i="47"/>
  <c r="AY150" i="47"/>
  <c r="AZ150" i="47"/>
  <c r="AN151" i="47"/>
  <c r="AP151" i="47"/>
  <c r="AO151" i="47"/>
  <c r="AQ151" i="47"/>
  <c r="AR151" i="47"/>
  <c r="AS151" i="47"/>
  <c r="AT151" i="47"/>
  <c r="AU151" i="47"/>
  <c r="AV151" i="47"/>
  <c r="AW151" i="47"/>
  <c r="AX151" i="47"/>
  <c r="AY151" i="47"/>
  <c r="AZ151" i="47"/>
  <c r="AN152" i="47"/>
  <c r="AP152" i="47"/>
  <c r="AO152" i="47"/>
  <c r="AQ152" i="47"/>
  <c r="AR152" i="47"/>
  <c r="AS152" i="47"/>
  <c r="AT152" i="47"/>
  <c r="AU152" i="47"/>
  <c r="AV152" i="47"/>
  <c r="AW152" i="47"/>
  <c r="AX152" i="47"/>
  <c r="AY152" i="47"/>
  <c r="AZ152" i="47"/>
  <c r="AN153" i="47"/>
  <c r="AP153" i="47"/>
  <c r="AO153" i="47"/>
  <c r="AQ153" i="47"/>
  <c r="AR153" i="47"/>
  <c r="AS153" i="47"/>
  <c r="AT153" i="47"/>
  <c r="AU153" i="47"/>
  <c r="AV153" i="47"/>
  <c r="AW153" i="47"/>
  <c r="AX153" i="47"/>
  <c r="AY153" i="47"/>
  <c r="AZ153" i="47"/>
  <c r="AN154" i="47"/>
  <c r="AP154" i="47"/>
  <c r="AO154" i="47"/>
  <c r="AQ154" i="47"/>
  <c r="AR154" i="47"/>
  <c r="AS154" i="47"/>
  <c r="AT154" i="47"/>
  <c r="AU154" i="47"/>
  <c r="AV154" i="47"/>
  <c r="AW154" i="47"/>
  <c r="AX154" i="47"/>
  <c r="AY154" i="47"/>
  <c r="AZ154" i="47"/>
  <c r="AN155" i="47"/>
  <c r="AP155" i="47"/>
  <c r="AO155" i="47"/>
  <c r="AQ155" i="47"/>
  <c r="AR155" i="47"/>
  <c r="AS155" i="47"/>
  <c r="AT155" i="47"/>
  <c r="AU155" i="47"/>
  <c r="AV155" i="47"/>
  <c r="AW155" i="47"/>
  <c r="AX155" i="47"/>
  <c r="AY155" i="47"/>
  <c r="AZ155" i="47"/>
  <c r="AN156" i="47"/>
  <c r="AP156" i="47"/>
  <c r="AO156" i="47"/>
  <c r="AQ156" i="47"/>
  <c r="AR156" i="47"/>
  <c r="AS156" i="47"/>
  <c r="AT156" i="47"/>
  <c r="AU156" i="47"/>
  <c r="AV156" i="47"/>
  <c r="AW156" i="47"/>
  <c r="AX156" i="47"/>
  <c r="AY156" i="47"/>
  <c r="AZ156" i="47"/>
  <c r="AN157" i="47"/>
  <c r="AP157" i="47"/>
  <c r="AO157" i="47"/>
  <c r="AQ157" i="47"/>
  <c r="AR157" i="47"/>
  <c r="AS157" i="47"/>
  <c r="AT157" i="47"/>
  <c r="AU157" i="47"/>
  <c r="AV157" i="47"/>
  <c r="AW157" i="47"/>
  <c r="AX157" i="47"/>
  <c r="AY157" i="47"/>
  <c r="AZ157" i="47"/>
  <c r="AN158" i="47"/>
  <c r="AP158" i="47"/>
  <c r="AO158" i="47"/>
  <c r="AQ158" i="47"/>
  <c r="AR158" i="47"/>
  <c r="AS158" i="47"/>
  <c r="AT158" i="47"/>
  <c r="AU158" i="47"/>
  <c r="AV158" i="47"/>
  <c r="AW158" i="47"/>
  <c r="AX158" i="47"/>
  <c r="AY158" i="47"/>
  <c r="AZ158" i="47"/>
  <c r="AN159" i="47"/>
  <c r="AP159" i="47"/>
  <c r="AO159" i="47"/>
  <c r="AQ159" i="47"/>
  <c r="AR159" i="47"/>
  <c r="AS159" i="47"/>
  <c r="AT159" i="47"/>
  <c r="AU159" i="47"/>
  <c r="AV159" i="47"/>
  <c r="AW159" i="47"/>
  <c r="AX159" i="47"/>
  <c r="AY159" i="47"/>
  <c r="AZ159" i="47"/>
  <c r="AN160" i="47"/>
  <c r="AP160" i="47"/>
  <c r="AO160" i="47"/>
  <c r="AQ160" i="47"/>
  <c r="AR160" i="47"/>
  <c r="AS160" i="47"/>
  <c r="AT160" i="47"/>
  <c r="AU160" i="47"/>
  <c r="AV160" i="47"/>
  <c r="AW160" i="47"/>
  <c r="AX160" i="47"/>
  <c r="AY160" i="47"/>
  <c r="AZ160" i="47"/>
  <c r="AN161" i="47"/>
  <c r="AP161" i="47"/>
  <c r="AO161" i="47"/>
  <c r="AQ161" i="47"/>
  <c r="AR161" i="47"/>
  <c r="AS161" i="47"/>
  <c r="AT161" i="47"/>
  <c r="AU161" i="47"/>
  <c r="AV161" i="47"/>
  <c r="AW161" i="47"/>
  <c r="AX161" i="47"/>
  <c r="AY161" i="47"/>
  <c r="AZ161" i="47"/>
  <c r="AN162" i="47"/>
  <c r="AP162" i="47"/>
  <c r="AO162" i="47"/>
  <c r="AQ162" i="47"/>
  <c r="AR162" i="47"/>
  <c r="AS162" i="47"/>
  <c r="AT162" i="47"/>
  <c r="AU162" i="47"/>
  <c r="AV162" i="47"/>
  <c r="AW162" i="47"/>
  <c r="AX162" i="47"/>
  <c r="AY162" i="47"/>
  <c r="AZ162" i="47"/>
  <c r="AN163" i="47"/>
  <c r="AP163" i="47"/>
  <c r="AO163" i="47"/>
  <c r="AQ163" i="47"/>
  <c r="AR163" i="47"/>
  <c r="AS163" i="47"/>
  <c r="AT163" i="47"/>
  <c r="AU163" i="47"/>
  <c r="AV163" i="47"/>
  <c r="AW163" i="47"/>
  <c r="AX163" i="47"/>
  <c r="AY163" i="47"/>
  <c r="AZ163" i="47"/>
  <c r="AN164" i="47"/>
  <c r="AP164" i="47"/>
  <c r="AO164" i="47"/>
  <c r="AQ164" i="47"/>
  <c r="AR164" i="47"/>
  <c r="AS164" i="47"/>
  <c r="AT164" i="47"/>
  <c r="AU164" i="47"/>
  <c r="AV164" i="47"/>
  <c r="AW164" i="47"/>
  <c r="AX164" i="47"/>
  <c r="AY164" i="47"/>
  <c r="AZ164" i="47"/>
  <c r="AN165" i="47"/>
  <c r="AP165" i="47"/>
  <c r="AO165" i="47"/>
  <c r="AQ165" i="47"/>
  <c r="AR165" i="47"/>
  <c r="AS165" i="47"/>
  <c r="AT165" i="47"/>
  <c r="AU165" i="47"/>
  <c r="AV165" i="47"/>
  <c r="AW165" i="47"/>
  <c r="AX165" i="47"/>
  <c r="AY165" i="47"/>
  <c r="AZ165" i="47"/>
  <c r="AN166" i="47"/>
  <c r="AP166" i="47"/>
  <c r="AO166" i="47"/>
  <c r="AQ166" i="47"/>
  <c r="AR166" i="47"/>
  <c r="AS166" i="47"/>
  <c r="AT166" i="47"/>
  <c r="AU166" i="47"/>
  <c r="AV166" i="47"/>
  <c r="AW166" i="47"/>
  <c r="AX166" i="47"/>
  <c r="AY166" i="47"/>
  <c r="AZ166" i="47"/>
  <c r="AN167" i="47"/>
  <c r="AP167" i="47"/>
  <c r="AO167" i="47"/>
  <c r="AQ167" i="47"/>
  <c r="AR167" i="47"/>
  <c r="AS167" i="47"/>
  <c r="AT167" i="47"/>
  <c r="AU167" i="47"/>
  <c r="AV167" i="47"/>
  <c r="AW167" i="47"/>
  <c r="AX167" i="47"/>
  <c r="AY167" i="47"/>
  <c r="AZ167" i="47"/>
  <c r="AN168" i="47"/>
  <c r="AP168" i="47"/>
  <c r="AO168" i="47"/>
  <c r="AQ168" i="47"/>
  <c r="AR168" i="47"/>
  <c r="AS168" i="47"/>
  <c r="AT168" i="47"/>
  <c r="AU168" i="47"/>
  <c r="AV168" i="47"/>
  <c r="AW168" i="47"/>
  <c r="AX168" i="47"/>
  <c r="AY168" i="47"/>
  <c r="AZ168" i="47"/>
  <c r="AN169" i="47"/>
  <c r="AP169" i="47"/>
  <c r="AO169" i="47"/>
  <c r="AQ169" i="47"/>
  <c r="AR169" i="47"/>
  <c r="AS169" i="47"/>
  <c r="AT169" i="47"/>
  <c r="AU169" i="47"/>
  <c r="AV169" i="47"/>
  <c r="AW169" i="47"/>
  <c r="AX169" i="47"/>
  <c r="AY169" i="47"/>
  <c r="AZ169" i="47"/>
  <c r="AN170" i="47"/>
  <c r="AP170" i="47"/>
  <c r="AO170" i="47"/>
  <c r="AQ170" i="47"/>
  <c r="AR170" i="47"/>
  <c r="AS170" i="47"/>
  <c r="AT170" i="47"/>
  <c r="AU170" i="47"/>
  <c r="AV170" i="47"/>
  <c r="AW170" i="47"/>
  <c r="AX170" i="47"/>
  <c r="AY170" i="47"/>
  <c r="AZ170" i="47"/>
  <c r="AN171" i="47"/>
  <c r="AP171" i="47"/>
  <c r="AO171" i="47"/>
  <c r="AQ171" i="47"/>
  <c r="AR171" i="47"/>
  <c r="AS171" i="47"/>
  <c r="AT171" i="47"/>
  <c r="AU171" i="47"/>
  <c r="AV171" i="47"/>
  <c r="AW171" i="47"/>
  <c r="AX171" i="47"/>
  <c r="AY171" i="47"/>
  <c r="AZ171" i="47"/>
  <c r="AN172" i="47"/>
  <c r="AP172" i="47"/>
  <c r="AO172" i="47"/>
  <c r="AQ172" i="47"/>
  <c r="AR172" i="47"/>
  <c r="AS172" i="47"/>
  <c r="AT172" i="47"/>
  <c r="AU172" i="47"/>
  <c r="AV172" i="47"/>
  <c r="AW172" i="47"/>
  <c r="AX172" i="47"/>
  <c r="AY172" i="47"/>
  <c r="AZ172" i="47"/>
  <c r="AN173" i="47"/>
  <c r="AP173" i="47"/>
  <c r="AO173" i="47"/>
  <c r="AQ173" i="47"/>
  <c r="AR173" i="47"/>
  <c r="AS173" i="47"/>
  <c r="AT173" i="47"/>
  <c r="AU173" i="47"/>
  <c r="AV173" i="47"/>
  <c r="AW173" i="47"/>
  <c r="AX173" i="47"/>
  <c r="AY173" i="47"/>
  <c r="AZ173" i="47"/>
  <c r="AN174" i="47"/>
  <c r="AO174" i="47"/>
  <c r="AQ174" i="47"/>
  <c r="AR174" i="47"/>
  <c r="AS174" i="47"/>
  <c r="AT174" i="47"/>
  <c r="AU174" i="47"/>
  <c r="AV174" i="47"/>
  <c r="AW174" i="47"/>
  <c r="AX174" i="47"/>
  <c r="AY174" i="47"/>
  <c r="AZ174" i="47"/>
  <c r="AN175" i="47"/>
  <c r="AP175" i="47"/>
  <c r="AO175" i="47"/>
  <c r="AQ175" i="47"/>
  <c r="AR175" i="47"/>
  <c r="AS175" i="47"/>
  <c r="AT175" i="47"/>
  <c r="AU175" i="47"/>
  <c r="AV175" i="47"/>
  <c r="AW175" i="47"/>
  <c r="AX175" i="47"/>
  <c r="AY175" i="47"/>
  <c r="AN176" i="47"/>
  <c r="AP176" i="47"/>
  <c r="AO176" i="47"/>
  <c r="AQ176" i="47"/>
  <c r="AR176" i="47"/>
  <c r="AS176" i="47"/>
  <c r="AT176" i="47"/>
  <c r="AU176" i="47"/>
  <c r="AV176" i="47"/>
  <c r="AW176" i="47"/>
  <c r="AX176" i="47"/>
  <c r="AY176" i="47"/>
  <c r="AN177" i="47"/>
  <c r="AP177" i="47"/>
  <c r="AO177" i="47"/>
  <c r="AQ177" i="47"/>
  <c r="AR177" i="47"/>
  <c r="AS177" i="47"/>
  <c r="AT177" i="47"/>
  <c r="AU177" i="47"/>
  <c r="AV177" i="47"/>
  <c r="AW177" i="47"/>
  <c r="AX177" i="47"/>
  <c r="AY177" i="47"/>
  <c r="AN178" i="47"/>
  <c r="AP178" i="47"/>
  <c r="AO178" i="47"/>
  <c r="AQ178" i="47"/>
  <c r="AR178" i="47"/>
  <c r="AS178" i="47"/>
  <c r="AT178" i="47"/>
  <c r="AU178" i="47"/>
  <c r="AV178" i="47"/>
  <c r="AW178" i="47"/>
  <c r="AX178" i="47"/>
  <c r="AY178" i="47"/>
  <c r="AZ178" i="47"/>
  <c r="AN179" i="47"/>
  <c r="AP179" i="47"/>
  <c r="AO179" i="47"/>
  <c r="AQ179" i="47"/>
  <c r="AR179" i="47"/>
  <c r="AS179" i="47"/>
  <c r="AT179" i="47"/>
  <c r="AU179" i="47"/>
  <c r="AV179" i="47"/>
  <c r="AW179" i="47"/>
  <c r="AX179" i="47"/>
  <c r="AY179" i="47"/>
  <c r="AZ179" i="47"/>
  <c r="AN180" i="47"/>
  <c r="AP180" i="47"/>
  <c r="AO180" i="47"/>
  <c r="AQ180" i="47"/>
  <c r="AR180" i="47"/>
  <c r="AS180" i="47"/>
  <c r="AT180" i="47"/>
  <c r="AU180" i="47"/>
  <c r="AV180" i="47"/>
  <c r="AW180" i="47"/>
  <c r="AX180" i="47"/>
  <c r="AY180" i="47"/>
  <c r="AZ180" i="47"/>
  <c r="V54" i="2"/>
  <c r="V56" i="2"/>
  <c r="V57" i="2"/>
  <c r="V61" i="2"/>
  <c r="X61" i="2" s="1"/>
  <c r="O54" i="2"/>
  <c r="R54" i="2" s="1"/>
  <c r="S54" i="2" s="1"/>
  <c r="O56" i="2"/>
  <c r="O57" i="2"/>
  <c r="R57" i="2" s="1"/>
  <c r="Q61" i="2"/>
  <c r="BG8" i="22"/>
  <c r="I43" i="2"/>
  <c r="BE8" i="22"/>
  <c r="BF8" i="22"/>
  <c r="R56" i="2" l="1"/>
  <c r="S56" i="2" s="1"/>
  <c r="S57" i="2"/>
  <c r="AW8" i="47"/>
  <c r="R47" i="2"/>
  <c r="R61" i="2"/>
  <c r="Y49" i="2"/>
  <c r="Z49" i="2" s="1"/>
  <c r="Y56" i="2"/>
  <c r="Z56" i="2" s="1"/>
  <c r="Y47" i="2"/>
  <c r="Z47" i="2" s="1"/>
  <c r="Y57" i="2"/>
  <c r="Z57" i="2" s="1"/>
  <c r="Y60" i="2"/>
  <c r="Z60" i="2" s="1"/>
  <c r="Y63" i="2"/>
  <c r="Z63" i="2" s="1"/>
  <c r="Y61" i="2"/>
  <c r="Z61" i="2" s="1"/>
  <c r="Y54" i="2"/>
  <c r="Z54" i="2" s="1"/>
  <c r="X60" i="2"/>
  <c r="X67" i="2" s="1"/>
  <c r="AS66" i="22"/>
  <c r="AR35" i="22"/>
  <c r="D43" i="2"/>
  <c r="F43" i="2" s="1"/>
  <c r="Q67" i="2"/>
  <c r="AS161" i="22"/>
  <c r="AS116" i="22"/>
  <c r="AR101" i="22"/>
  <c r="AT141" i="22"/>
  <c r="AS82" i="22"/>
  <c r="AS60" i="22"/>
  <c r="AT13" i="22"/>
  <c r="AS152" i="22"/>
  <c r="AR94" i="22"/>
  <c r="AS25" i="22"/>
  <c r="AT173" i="22"/>
  <c r="AS115" i="22"/>
  <c r="AS74" i="22"/>
  <c r="AR47" i="22"/>
  <c r="AR169" i="22"/>
  <c r="AS159" i="22"/>
  <c r="AT150" i="22"/>
  <c r="AR110" i="22"/>
  <c r="AS98" i="22"/>
  <c r="AS91" i="22"/>
  <c r="AS80" i="22"/>
  <c r="AS72" i="22"/>
  <c r="AS64" i="22"/>
  <c r="AR56" i="22"/>
  <c r="AS43" i="22"/>
  <c r="AS32" i="22"/>
  <c r="AT23" i="22"/>
  <c r="AR179" i="22"/>
  <c r="AS166" i="22"/>
  <c r="AT157" i="22"/>
  <c r="AR148" i="22"/>
  <c r="AS113" i="22"/>
  <c r="AS107" i="22"/>
  <c r="AR87" i="22"/>
  <c r="AS78" i="22"/>
  <c r="AS70" i="22"/>
  <c r="AS62" i="22"/>
  <c r="AR54" i="22"/>
  <c r="AT39" i="22"/>
  <c r="AT30" i="22"/>
  <c r="AT21" i="22"/>
  <c r="AS175" i="22"/>
  <c r="AT164" i="22"/>
  <c r="AR155" i="22"/>
  <c r="AS145" i="22"/>
  <c r="AR119" i="22"/>
  <c r="AS111" i="22"/>
  <c r="AT105" i="22"/>
  <c r="AT96" i="22"/>
  <c r="AR85" i="22"/>
  <c r="AS76" i="22"/>
  <c r="AS68" i="22"/>
  <c r="AT49" i="22"/>
  <c r="AT37" i="22"/>
  <c r="AR28" i="22"/>
  <c r="AS17" i="22"/>
  <c r="AS172" i="22"/>
  <c r="AR168" i="22"/>
  <c r="AT163" i="22"/>
  <c r="AR145" i="22"/>
  <c r="AT140" i="22"/>
  <c r="AR125" i="22"/>
  <c r="AR118" i="22"/>
  <c r="AT113" i="22"/>
  <c r="AT107" i="22"/>
  <c r="AS93" i="22"/>
  <c r="AT89" i="22"/>
  <c r="AS86" i="22"/>
  <c r="AT82" i="22"/>
  <c r="AT70" i="22"/>
  <c r="AT60" i="22"/>
  <c r="AS55" i="22"/>
  <c r="AT51" i="22"/>
  <c r="AS46" i="22"/>
  <c r="AS34" i="22"/>
  <c r="AR30" i="22"/>
  <c r="AS27" i="22"/>
  <c r="AR23" i="22"/>
  <c r="AS16" i="22"/>
  <c r="AR177" i="22"/>
  <c r="AR178" i="22"/>
  <c r="AS174" i="22"/>
  <c r="AT172" i="22"/>
  <c r="AR170" i="22"/>
  <c r="AS167" i="22"/>
  <c r="AT165" i="22"/>
  <c r="AR163" i="22"/>
  <c r="AS160" i="22"/>
  <c r="AT156" i="22"/>
  <c r="AS153" i="22"/>
  <c r="AT149" i="22"/>
  <c r="AR147" i="22"/>
  <c r="AS144" i="22"/>
  <c r="AT142" i="22"/>
  <c r="AR140" i="22"/>
  <c r="AS117" i="22"/>
  <c r="AR115" i="22"/>
  <c r="AS112" i="22"/>
  <c r="AS110" i="22"/>
  <c r="AS108" i="22"/>
  <c r="AS106" i="22"/>
  <c r="AR102" i="22"/>
  <c r="AR100" i="22"/>
  <c r="AT97" i="22"/>
  <c r="AR95" i="22"/>
  <c r="AR93" i="22"/>
  <c r="AT88" i="22"/>
  <c r="AR86" i="22"/>
  <c r="AS83" i="22"/>
  <c r="AS81" i="22"/>
  <c r="AS79" i="22"/>
  <c r="AS77" i="22"/>
  <c r="AS75" i="22"/>
  <c r="AS73" i="22"/>
  <c r="AS71" i="22"/>
  <c r="AS69" i="22"/>
  <c r="AS67" i="22"/>
  <c r="AS65" i="22"/>
  <c r="AS63" i="22"/>
  <c r="AS61" i="22"/>
  <c r="AT57" i="22"/>
  <c r="AR55" i="22"/>
  <c r="AS52" i="22"/>
  <c r="AR48" i="22"/>
  <c r="AR45" i="22"/>
  <c r="AS40" i="22"/>
  <c r="AT38" i="22"/>
  <c r="AR36" i="22"/>
  <c r="AR34" i="22"/>
  <c r="AT31" i="22"/>
  <c r="AR29" i="22"/>
  <c r="AS26" i="22"/>
  <c r="AS24" i="22"/>
  <c r="AT22" i="22"/>
  <c r="AR20" i="22"/>
  <c r="AT15" i="22"/>
  <c r="AS10" i="22"/>
  <c r="AT177" i="22"/>
  <c r="AT42" i="22"/>
  <c r="AS177" i="22"/>
  <c r="AS42" i="22"/>
  <c r="AR9" i="22"/>
  <c r="AR10" i="22"/>
  <c r="AR11" i="22"/>
  <c r="AT12" i="22"/>
  <c r="AS15" i="22"/>
  <c r="AR17" i="22"/>
  <c r="AR18" i="22"/>
  <c r="AR19" i="22"/>
  <c r="AT20" i="22"/>
  <c r="AS23" i="22"/>
  <c r="AR25" i="22"/>
  <c r="AR26" i="22"/>
  <c r="AR27" i="22"/>
  <c r="AT29" i="22"/>
  <c r="AS30" i="22"/>
  <c r="AS31" i="22"/>
  <c r="AR33" i="22"/>
  <c r="AT36" i="22"/>
  <c r="AS37" i="22"/>
  <c r="AS38" i="22"/>
  <c r="AS39" i="22"/>
  <c r="AR41" i="22"/>
  <c r="AR44" i="22"/>
  <c r="AT45" i="22"/>
  <c r="AT47" i="22"/>
  <c r="AT48" i="22"/>
  <c r="AS49" i="22"/>
  <c r="AS50" i="22"/>
  <c r="AS51" i="22"/>
  <c r="AR53" i="22"/>
  <c r="AT54" i="22"/>
  <c r="AT55" i="22"/>
  <c r="AT56" i="22"/>
  <c r="AS57" i="22"/>
  <c r="AS58" i="22"/>
  <c r="AS59" i="22"/>
  <c r="AR61" i="22"/>
  <c r="AR62" i="22"/>
  <c r="AR63" i="22"/>
  <c r="AR64" i="22"/>
  <c r="AR65" i="22"/>
  <c r="AR66" i="22"/>
  <c r="AR67" i="22"/>
  <c r="AR68" i="22"/>
  <c r="AR69" i="22"/>
  <c r="AR70" i="22"/>
  <c r="AR71" i="22"/>
  <c r="AR72" i="22"/>
  <c r="AR73" i="22"/>
  <c r="AR74" i="22"/>
  <c r="AR75" i="22"/>
  <c r="AR76" i="22"/>
  <c r="AR77" i="22"/>
  <c r="AR78" i="22"/>
  <c r="AR79" i="22"/>
  <c r="AR80" i="22"/>
  <c r="AR81" i="22"/>
  <c r="AR82" i="22"/>
  <c r="AR83" i="22"/>
  <c r="AR84" i="22"/>
  <c r="AT85" i="22"/>
  <c r="AT86" i="22"/>
  <c r="AT87" i="22"/>
  <c r="AS88" i="22"/>
  <c r="AS89" i="22"/>
  <c r="AS90" i="22"/>
  <c r="AR92" i="22"/>
  <c r="AT93" i="22"/>
  <c r="AT94" i="22"/>
  <c r="AT95" i="22"/>
  <c r="AS96" i="22"/>
  <c r="AS97" i="22"/>
  <c r="AR99" i="22"/>
  <c r="AT102" i="22"/>
  <c r="AT103" i="22"/>
  <c r="AT104" i="22"/>
  <c r="AS105" i="22"/>
  <c r="AR107" i="22"/>
  <c r="AR108" i="22"/>
  <c r="AR109" i="22"/>
  <c r="AT110" i="22"/>
  <c r="AR111" i="22"/>
  <c r="AR112" i="22"/>
  <c r="AR113" i="22"/>
  <c r="AR114" i="22"/>
  <c r="AR116" i="22"/>
  <c r="AR123" i="22"/>
  <c r="AR124" i="22"/>
  <c r="AS140" i="22"/>
  <c r="AS141" i="22"/>
  <c r="AR143" i="22"/>
  <c r="AR144" i="22"/>
  <c r="AT145" i="22"/>
  <c r="AT146" i="22"/>
  <c r="AS148" i="22"/>
  <c r="AS149" i="22"/>
  <c r="AR151" i="22"/>
  <c r="AR152" i="22"/>
  <c r="AT153" i="22"/>
  <c r="AT154" i="22"/>
  <c r="AS155" i="22"/>
  <c r="AS156" i="22"/>
  <c r="AR158" i="22"/>
  <c r="AR159" i="22"/>
  <c r="AT160" i="22"/>
  <c r="AT161" i="22"/>
  <c r="AT162" i="22"/>
  <c r="AS163" i="22"/>
  <c r="AR165" i="22"/>
  <c r="AR166" i="22"/>
  <c r="AT168" i="22"/>
  <c r="AT169" i="22"/>
  <c r="AS170" i="22"/>
  <c r="AS171" i="22"/>
  <c r="AR173" i="22"/>
  <c r="AR174" i="22"/>
  <c r="AT176" i="22"/>
  <c r="AT178" i="22"/>
  <c r="AS179" i="22"/>
  <c r="AS180" i="22"/>
  <c r="AR15" i="22"/>
  <c r="AS19" i="22"/>
  <c r="AT9" i="22"/>
  <c r="AT10" i="22"/>
  <c r="AT11" i="22"/>
  <c r="AS12" i="22"/>
  <c r="AS13" i="22"/>
  <c r="AS14" i="22"/>
  <c r="AR16" i="22"/>
  <c r="AT17" i="22"/>
  <c r="AT18" i="22"/>
  <c r="AT19" i="22"/>
  <c r="AS20" i="22"/>
  <c r="AS21" i="22"/>
  <c r="AS22" i="22"/>
  <c r="AR24" i="22"/>
  <c r="AT25" i="22"/>
  <c r="AT26" i="22"/>
  <c r="AT27" i="22"/>
  <c r="AT28" i="22"/>
  <c r="AS29" i="22"/>
  <c r="AR31" i="22"/>
  <c r="AR32" i="22"/>
  <c r="AT33" i="22"/>
  <c r="AT34" i="22"/>
  <c r="AT35" i="22"/>
  <c r="AS36" i="22"/>
  <c r="AR38" i="22"/>
  <c r="AR39" i="22"/>
  <c r="AR40" i="22"/>
  <c r="AT41" i="22"/>
  <c r="AT44" i="22"/>
  <c r="AS45" i="22"/>
  <c r="AS48" i="22"/>
  <c r="AR50" i="22"/>
  <c r="AR51" i="22"/>
  <c r="AR52" i="22"/>
  <c r="AT53" i="22"/>
  <c r="AS56" i="22"/>
  <c r="AR58" i="22"/>
  <c r="AR59" i="22"/>
  <c r="AR60" i="22"/>
  <c r="AT61" i="22"/>
  <c r="AT64" i="22"/>
  <c r="AT65" i="22"/>
  <c r="AT68" i="22"/>
  <c r="AT69" i="22"/>
  <c r="AT72" i="22"/>
  <c r="AT73" i="22"/>
  <c r="AT76" i="22"/>
  <c r="AT77" i="22"/>
  <c r="AT80" i="22"/>
  <c r="AT81" i="22"/>
  <c r="AT84" i="22"/>
  <c r="AS87" i="22"/>
  <c r="AR89" i="22"/>
  <c r="AR90" i="22"/>
  <c r="AR91" i="22"/>
  <c r="AT92" i="22"/>
  <c r="AS95" i="22"/>
  <c r="AR97" i="22"/>
  <c r="AR98" i="22"/>
  <c r="AT99" i="22"/>
  <c r="AT100" i="22"/>
  <c r="AT101" i="22"/>
  <c r="AS102" i="22"/>
  <c r="AS103" i="22"/>
  <c r="AS104" i="22"/>
  <c r="AR106" i="22"/>
  <c r="AT109" i="22"/>
  <c r="AT114" i="22"/>
  <c r="AT115" i="22"/>
  <c r="AT117" i="22"/>
  <c r="AR122" i="22"/>
  <c r="AR141" i="22"/>
  <c r="AR142" i="22"/>
  <c r="AT143" i="22"/>
  <c r="AT144" i="22"/>
  <c r="AS146" i="22"/>
  <c r="AS147" i="22"/>
  <c r="AR149" i="22"/>
  <c r="AR150" i="22"/>
  <c r="AT151" i="22"/>
  <c r="AT152" i="22"/>
  <c r="AS154" i="22"/>
  <c r="AR156" i="22"/>
  <c r="AR157" i="22"/>
  <c r="AT158" i="22"/>
  <c r="AT159" i="22"/>
  <c r="AS162" i="22"/>
  <c r="AR164" i="22"/>
  <c r="AT166" i="22"/>
  <c r="AT167" i="22"/>
  <c r="AS168" i="22"/>
  <c r="AS169" i="22"/>
  <c r="AR171" i="22"/>
  <c r="AR172" i="22"/>
  <c r="AT174" i="22"/>
  <c r="AT175" i="22"/>
  <c r="AS176" i="22"/>
  <c r="AS178" i="22"/>
  <c r="AR180" i="22"/>
  <c r="AS11" i="22"/>
  <c r="AR13" i="22"/>
  <c r="AR14" i="22"/>
  <c r="AT16" i="22"/>
  <c r="AT180" i="22"/>
  <c r="AR175" i="22"/>
  <c r="AT170" i="22"/>
  <c r="AS165" i="22"/>
  <c r="AR161" i="22"/>
  <c r="AS158" i="22"/>
  <c r="AR154" i="22"/>
  <c r="AS151" i="22"/>
  <c r="AT147" i="22"/>
  <c r="AS142" i="22"/>
  <c r="AT111" i="22"/>
  <c r="AS109" i="22"/>
  <c r="AR105" i="22"/>
  <c r="AR103" i="22"/>
  <c r="AS100" i="22"/>
  <c r="AT98" i="22"/>
  <c r="AR96" i="22"/>
  <c r="AT91" i="22"/>
  <c r="AT78" i="22"/>
  <c r="AT74" i="22"/>
  <c r="AT66" i="22"/>
  <c r="AT62" i="22"/>
  <c r="AT58" i="22"/>
  <c r="AS53" i="22"/>
  <c r="AR49" i="22"/>
  <c r="AS41" i="22"/>
  <c r="AR37" i="22"/>
  <c r="AT32" i="22"/>
  <c r="AR21" i="22"/>
  <c r="AR12" i="22"/>
  <c r="AT179" i="22"/>
  <c r="AR176" i="22"/>
  <c r="AS173" i="22"/>
  <c r="AT171" i="22"/>
  <c r="AR167" i="22"/>
  <c r="AS164" i="22"/>
  <c r="AR162" i="22"/>
  <c r="AR160" i="22"/>
  <c r="AS157" i="22"/>
  <c r="AT155" i="22"/>
  <c r="AR153" i="22"/>
  <c r="AS150" i="22"/>
  <c r="AT148" i="22"/>
  <c r="AR146" i="22"/>
  <c r="AS143" i="22"/>
  <c r="AR133" i="22"/>
  <c r="AR126" i="22"/>
  <c r="AR117" i="22"/>
  <c r="AT116" i="22"/>
  <c r="AS114" i="22"/>
  <c r="AT112" i="22"/>
  <c r="AT108" i="22"/>
  <c r="AT106" i="22"/>
  <c r="AR104" i="22"/>
  <c r="AS101" i="22"/>
  <c r="AS99" i="22"/>
  <c r="AS94" i="22"/>
  <c r="AS92" i="22"/>
  <c r="AT90" i="22"/>
  <c r="AR88" i="22"/>
  <c r="AS85" i="22"/>
  <c r="AT83" i="22"/>
  <c r="AT79" i="22"/>
  <c r="AT75" i="22"/>
  <c r="AT71" i="22"/>
  <c r="AT67" i="22"/>
  <c r="AT63" i="22"/>
  <c r="AT59" i="22"/>
  <c r="AR57" i="22"/>
  <c r="AS54" i="22"/>
  <c r="AT52" i="22"/>
  <c r="AT50" i="22"/>
  <c r="AS47" i="22"/>
  <c r="AS44" i="22"/>
  <c r="AT40" i="22"/>
  <c r="AS35" i="22"/>
  <c r="AS33" i="22"/>
  <c r="AS28" i="22"/>
  <c r="AT24" i="22"/>
  <c r="AR22" i="22"/>
  <c r="AS18" i="22"/>
  <c r="AT14" i="22"/>
  <c r="AS9" i="22"/>
  <c r="K43" i="2"/>
  <c r="AR43" i="22"/>
  <c r="AT43" i="22"/>
  <c r="AT46" i="22"/>
  <c r="AR42" i="22"/>
  <c r="AR46" i="22"/>
  <c r="V67" i="2"/>
  <c r="W47" i="2" s="1"/>
  <c r="O67" i="2"/>
  <c r="S61" i="2" l="1"/>
  <c r="S47" i="2"/>
  <c r="S67" i="2"/>
  <c r="AS7" i="47"/>
  <c r="AA7" i="47" s="1"/>
  <c r="P48" i="2"/>
  <c r="P52" i="2"/>
  <c r="P56" i="2"/>
  <c r="P60" i="2"/>
  <c r="P49" i="2"/>
  <c r="P53" i="2"/>
  <c r="P57" i="2"/>
  <c r="P61" i="2"/>
  <c r="P50" i="2"/>
  <c r="P54" i="2"/>
  <c r="P58" i="2"/>
  <c r="P62" i="2"/>
  <c r="P63" i="2"/>
  <c r="P51" i="2"/>
  <c r="P55" i="2"/>
  <c r="P59" i="2"/>
  <c r="P47" i="2"/>
  <c r="Z67" i="2"/>
  <c r="Z68" i="2" s="1"/>
  <c r="H21" i="2" s="1"/>
  <c r="AZ7" i="22"/>
  <c r="W62" i="2"/>
  <c r="W58" i="2"/>
  <c r="W50" i="2"/>
  <c r="W61" i="2"/>
  <c r="W57" i="2"/>
  <c r="W53" i="2"/>
  <c r="W60" i="2"/>
  <c r="W56" i="2"/>
  <c r="W52" i="2"/>
  <c r="W48" i="2"/>
  <c r="W63" i="2"/>
  <c r="W59" i="2"/>
  <c r="W55" i="2"/>
  <c r="W51" i="2"/>
  <c r="W54" i="2"/>
  <c r="W49" i="2"/>
  <c r="BB7" i="22"/>
  <c r="AJ7" i="22" s="1"/>
  <c r="AT7" i="47"/>
  <c r="AB7" i="47" s="1"/>
  <c r="AY7" i="47"/>
  <c r="AG7" i="47" s="1"/>
  <c r="BC7" i="22"/>
  <c r="AK7" i="22" s="1"/>
  <c r="AX7" i="22"/>
  <c r="AF7" i="22" s="1"/>
  <c r="AW7" i="47"/>
  <c r="AE7" i="47" s="1"/>
  <c r="AQ7" i="47"/>
  <c r="Y7" i="47" s="1"/>
  <c r="AU7" i="47"/>
  <c r="AC7" i="47" s="1"/>
  <c r="C19" i="2"/>
  <c r="AX7" i="47"/>
  <c r="AF7" i="47" s="1"/>
  <c r="AW7" i="22"/>
  <c r="AE7" i="22" s="1"/>
  <c r="AV7" i="47"/>
  <c r="AD7" i="47" s="1"/>
  <c r="BA7" i="22"/>
  <c r="AI7" i="22" s="1"/>
  <c r="AU7" i="22"/>
  <c r="AC7" i="22" s="1"/>
  <c r="AY7" i="22"/>
  <c r="AG7" i="22" s="1"/>
  <c r="H19" i="2"/>
  <c r="H176" i="47" l="1"/>
  <c r="H142" i="47"/>
  <c r="H87" i="47"/>
  <c r="H19" i="47"/>
  <c r="H168" i="47"/>
  <c r="H165" i="47"/>
  <c r="H147" i="47"/>
  <c r="H154" i="47"/>
  <c r="H149" i="47"/>
  <c r="H55" i="47"/>
  <c r="BF7" i="22"/>
  <c r="AN7" i="22" s="1"/>
  <c r="AH7" i="22"/>
  <c r="S68" i="2"/>
  <c r="C21" i="2" s="1"/>
  <c r="AR7" i="47"/>
  <c r="Z7" i="47" s="1"/>
  <c r="H11" i="47" s="1"/>
  <c r="AZ7" i="47"/>
  <c r="AH7" i="47" s="1"/>
  <c r="BD7" i="22"/>
  <c r="AL7" i="22" s="1"/>
  <c r="AV7" i="22"/>
  <c r="AD7" i="22" s="1"/>
  <c r="BA7" i="47"/>
  <c r="AI7" i="47" s="1"/>
  <c r="BE7" i="22"/>
  <c r="AM7" i="22" s="1"/>
  <c r="BG7" i="22"/>
  <c r="AO7" i="22" s="1"/>
  <c r="BB7" i="47"/>
  <c r="AJ7" i="47" s="1"/>
  <c r="BC7" i="47"/>
  <c r="AK7" i="47" s="1"/>
  <c r="H19" i="22" l="1"/>
  <c r="H114" i="47"/>
  <c r="H80" i="47"/>
  <c r="H94" i="47"/>
  <c r="H18" i="47"/>
  <c r="H126" i="47"/>
  <c r="H44" i="47"/>
  <c r="H54" i="47"/>
  <c r="H148" i="47"/>
  <c r="H120" i="47"/>
  <c r="H138" i="47"/>
  <c r="H150" i="47"/>
  <c r="H78" i="47"/>
  <c r="H26" i="47"/>
  <c r="H33" i="47"/>
  <c r="H85" i="47"/>
  <c r="H93" i="47"/>
  <c r="H69" i="47"/>
  <c r="H25" i="47"/>
  <c r="H56" i="47"/>
  <c r="H70" i="47"/>
  <c r="H125" i="47"/>
  <c r="H42" i="47"/>
  <c r="I172" i="47"/>
  <c r="I158" i="47"/>
  <c r="I148" i="47"/>
  <c r="I139" i="47"/>
  <c r="I132" i="47"/>
  <c r="I120" i="47"/>
  <c r="I113" i="47"/>
  <c r="I108" i="47"/>
  <c r="I103" i="47"/>
  <c r="I95" i="47"/>
  <c r="I91" i="47"/>
  <c r="I85" i="47"/>
  <c r="I81" i="47"/>
  <c r="I74" i="47"/>
  <c r="I69" i="47"/>
  <c r="I64" i="47"/>
  <c r="I56" i="47"/>
  <c r="I33" i="47"/>
  <c r="I19" i="47"/>
  <c r="I157" i="47"/>
  <c r="I32" i="47"/>
  <c r="I88" i="47"/>
  <c r="I72" i="47"/>
  <c r="I179" i="47"/>
  <c r="I167" i="47"/>
  <c r="I156" i="47"/>
  <c r="I145" i="47"/>
  <c r="I138" i="47"/>
  <c r="I126" i="47"/>
  <c r="I119" i="47"/>
  <c r="I111" i="47"/>
  <c r="I106" i="47"/>
  <c r="I101" i="47"/>
  <c r="I94" i="47"/>
  <c r="I89" i="47"/>
  <c r="I84" i="47"/>
  <c r="I80" i="47"/>
  <c r="I73" i="47"/>
  <c r="I68" i="47"/>
  <c r="I60" i="47"/>
  <c r="I54" i="47"/>
  <c r="I30" i="47"/>
  <c r="I177" i="47"/>
  <c r="I166" i="47"/>
  <c r="I154" i="47"/>
  <c r="I50" i="47"/>
  <c r="I26" i="47"/>
  <c r="I17" i="47"/>
  <c r="I176" i="47"/>
  <c r="I168" i="47"/>
  <c r="I152" i="47"/>
  <c r="I144" i="47"/>
  <c r="I136" i="47"/>
  <c r="I125" i="47"/>
  <c r="I118" i="47"/>
  <c r="I110" i="47"/>
  <c r="I105" i="47"/>
  <c r="I100" i="47"/>
  <c r="I78" i="47"/>
  <c r="I165" i="47"/>
  <c r="I151" i="47"/>
  <c r="I37" i="47"/>
  <c r="I25" i="47"/>
  <c r="I16" i="47"/>
  <c r="I147" i="47"/>
  <c r="I41" i="47"/>
  <c r="I44" i="47"/>
  <c r="I175" i="47"/>
  <c r="I163" i="47"/>
  <c r="I150" i="47"/>
  <c r="I142" i="47"/>
  <c r="I135" i="47"/>
  <c r="I121" i="47"/>
  <c r="I114" i="47"/>
  <c r="I107" i="47"/>
  <c r="I104" i="47"/>
  <c r="I99" i="47"/>
  <c r="I92" i="47"/>
  <c r="I87" i="47"/>
  <c r="I82" i="47"/>
  <c r="I77" i="47"/>
  <c r="I70" i="47"/>
  <c r="I65" i="47"/>
  <c r="I46" i="47"/>
  <c r="I43" i="47"/>
  <c r="I24" i="47"/>
  <c r="I15" i="47"/>
  <c r="I180" i="47"/>
  <c r="I55" i="47"/>
  <c r="I18" i="47"/>
  <c r="I93" i="47"/>
  <c r="I59" i="47"/>
  <c r="I173" i="47"/>
  <c r="I162" i="47"/>
  <c r="I149" i="47"/>
  <c r="I49" i="47"/>
  <c r="I42" i="47"/>
  <c r="I36" i="47"/>
  <c r="I22" i="47"/>
  <c r="I171" i="47"/>
  <c r="I11" i="47"/>
  <c r="I83" i="47"/>
  <c r="I66" i="47"/>
  <c r="I38" i="47"/>
  <c r="H16" i="47"/>
  <c r="H180" i="47"/>
  <c r="H32" i="47"/>
  <c r="H77" i="47"/>
  <c r="H121" i="47"/>
  <c r="H74" i="47"/>
  <c r="H83" i="47"/>
  <c r="H136" i="47"/>
  <c r="H84" i="47"/>
  <c r="H163" i="47"/>
  <c r="H41" i="47"/>
  <c r="H173" i="47"/>
  <c r="H30" i="47"/>
  <c r="H158" i="47"/>
  <c r="H64" i="47"/>
  <c r="H82" i="47"/>
  <c r="H135" i="47"/>
  <c r="H95" i="47"/>
  <c r="H88" i="47"/>
  <c r="H144" i="47"/>
  <c r="H89" i="47"/>
  <c r="H145" i="47"/>
  <c r="H24" i="47"/>
  <c r="H108" i="47"/>
  <c r="H100" i="47"/>
  <c r="H91" i="47"/>
  <c r="H49" i="47"/>
  <c r="H167" i="47"/>
  <c r="H92" i="47"/>
  <c r="H17" i="47"/>
  <c r="H157" i="47"/>
  <c r="H156" i="47"/>
  <c r="H139" i="47"/>
  <c r="H59" i="47"/>
  <c r="H22" i="47"/>
  <c r="H171" i="47"/>
  <c r="H177" i="47"/>
  <c r="H15" i="47"/>
  <c r="H104" i="47"/>
  <c r="H132" i="47"/>
  <c r="H66" i="47"/>
  <c r="H110" i="47"/>
  <c r="H68" i="47"/>
  <c r="H111" i="47"/>
  <c r="H113" i="47"/>
  <c r="H50" i="47"/>
  <c r="H179" i="47"/>
  <c r="H81" i="47"/>
  <c r="H101" i="47"/>
  <c r="H36" i="47"/>
  <c r="H38" i="47"/>
  <c r="H166" i="47"/>
  <c r="H99" i="47"/>
  <c r="H103" i="47"/>
  <c r="H105" i="47"/>
  <c r="H60" i="47"/>
  <c r="H106" i="47"/>
  <c r="H162" i="47"/>
  <c r="H43" i="47"/>
  <c r="H152" i="47"/>
  <c r="H46" i="47"/>
  <c r="H175" i="47"/>
  <c r="H151" i="47"/>
  <c r="H172" i="47"/>
  <c r="H65" i="47"/>
  <c r="H107" i="47"/>
  <c r="H37" i="47"/>
  <c r="H72" i="47"/>
  <c r="H118" i="47"/>
  <c r="H73" i="47"/>
  <c r="H119" i="47"/>
  <c r="I30" i="22"/>
  <c r="H37" i="22"/>
  <c r="H36" i="22"/>
  <c r="H30" i="22"/>
  <c r="H32" i="22"/>
  <c r="H11" i="22"/>
  <c r="H135" i="22"/>
  <c r="H150" i="22"/>
  <c r="H82" i="22"/>
  <c r="H175" i="22"/>
  <c r="H92" i="22"/>
  <c r="H55" i="22"/>
  <c r="H119" i="22"/>
  <c r="H17" i="22"/>
  <c r="H72" i="22"/>
  <c r="H56" i="22"/>
  <c r="H91" i="22"/>
  <c r="H44" i="22"/>
  <c r="H101" i="22"/>
  <c r="H87" i="22"/>
  <c r="H42" i="22"/>
  <c r="H38" i="22"/>
  <c r="H29" i="22"/>
  <c r="H94" i="22"/>
  <c r="H93" i="22"/>
  <c r="H139" i="22"/>
  <c r="H69" i="22"/>
  <c r="H114" i="22"/>
  <c r="H176" i="22"/>
  <c r="I179" i="22"/>
  <c r="I173" i="22"/>
  <c r="I162" i="22"/>
  <c r="I154" i="22"/>
  <c r="I144" i="22"/>
  <c r="I177" i="22"/>
  <c r="I142" i="22"/>
  <c r="I148" i="22"/>
  <c r="I180" i="22"/>
  <c r="I163" i="22"/>
  <c r="I145" i="22"/>
  <c r="I166" i="22"/>
  <c r="I150" i="22"/>
  <c r="I167" i="22"/>
  <c r="I151" i="22"/>
  <c r="I136" i="22"/>
  <c r="I172" i="22"/>
  <c r="I135" i="22"/>
  <c r="I168" i="22"/>
  <c r="I157" i="22"/>
  <c r="I152" i="22"/>
  <c r="I175" i="22"/>
  <c r="I156" i="22"/>
  <c r="I176" i="22"/>
  <c r="I171" i="22"/>
  <c r="I165" i="22"/>
  <c r="I147" i="22"/>
  <c r="I139" i="22"/>
  <c r="I158" i="22"/>
  <c r="I149" i="22"/>
  <c r="I138" i="22"/>
  <c r="I119" i="22"/>
  <c r="I110" i="22"/>
  <c r="I100" i="22"/>
  <c r="I88" i="22"/>
  <c r="I72" i="22"/>
  <c r="I66" i="22"/>
  <c r="I59" i="22"/>
  <c r="I36" i="22"/>
  <c r="I16" i="22"/>
  <c r="I11" i="22"/>
  <c r="I38" i="22"/>
  <c r="I107" i="22"/>
  <c r="I94" i="22"/>
  <c r="I81" i="22"/>
  <c r="I85" i="22"/>
  <c r="I50" i="22"/>
  <c r="I42" i="22"/>
  <c r="I46" i="22"/>
  <c r="I24" i="22"/>
  <c r="I28" i="22"/>
  <c r="I92" i="22"/>
  <c r="I44" i="22"/>
  <c r="I99" i="22"/>
  <c r="I87" i="22"/>
  <c r="I80" i="22"/>
  <c r="I70" i="22"/>
  <c r="I65" i="22"/>
  <c r="I56" i="22"/>
  <c r="I41" i="22"/>
  <c r="I33" i="22"/>
  <c r="I17" i="22"/>
  <c r="I73" i="22"/>
  <c r="I52" i="22"/>
  <c r="I26" i="22"/>
  <c r="I74" i="22"/>
  <c r="I27" i="22"/>
  <c r="I114" i="22"/>
  <c r="I104" i="22"/>
  <c r="I108" i="22"/>
  <c r="I95" i="22"/>
  <c r="I82" i="22"/>
  <c r="I51" i="22"/>
  <c r="I43" i="22"/>
  <c r="I25" i="22"/>
  <c r="I29" i="22"/>
  <c r="I105" i="22"/>
  <c r="I83" i="22"/>
  <c r="I15" i="22"/>
  <c r="I113" i="22"/>
  <c r="I103" i="22"/>
  <c r="I91" i="22"/>
  <c r="I78" i="22"/>
  <c r="I69" i="22"/>
  <c r="I64" i="22"/>
  <c r="I55" i="22"/>
  <c r="I32" i="22"/>
  <c r="I22" i="22"/>
  <c r="I18" i="22"/>
  <c r="I37" i="22"/>
  <c r="I84" i="22"/>
  <c r="I45" i="22"/>
  <c r="I101" i="22"/>
  <c r="I89" i="22"/>
  <c r="I77" i="22"/>
  <c r="I68" i="22"/>
  <c r="I60" i="22"/>
  <c r="I54" i="22"/>
  <c r="I49" i="22"/>
  <c r="I19" i="22"/>
  <c r="I111" i="22"/>
  <c r="I106" i="22"/>
  <c r="I93" i="22"/>
  <c r="I23" i="22"/>
  <c r="H179" i="22"/>
  <c r="H68" i="22"/>
  <c r="H84" i="22"/>
  <c r="H26" i="22"/>
  <c r="H54" i="22"/>
  <c r="H70" i="22"/>
  <c r="H43" i="22"/>
  <c r="H100" i="22"/>
  <c r="H24" i="22"/>
  <c r="H163" i="22"/>
  <c r="H158" i="22"/>
  <c r="H152" i="22"/>
  <c r="H177" i="22"/>
  <c r="H89" i="22"/>
  <c r="H74" i="22"/>
  <c r="H22" i="22"/>
  <c r="H80" i="22"/>
  <c r="H51" i="22"/>
  <c r="H78" i="22"/>
  <c r="H110" i="22"/>
  <c r="H46" i="22"/>
  <c r="H166" i="22"/>
  <c r="H145" i="22"/>
  <c r="H157" i="22"/>
  <c r="H148" i="22"/>
  <c r="H168" i="22"/>
  <c r="H144" i="22"/>
  <c r="H15" i="22"/>
  <c r="H106" i="22"/>
  <c r="H52" i="22"/>
  <c r="H18" i="22"/>
  <c r="H99" i="22"/>
  <c r="H95" i="22"/>
  <c r="H77" i="22"/>
  <c r="H50" i="22"/>
  <c r="H147" i="22"/>
  <c r="H172" i="22"/>
  <c r="H154" i="22"/>
  <c r="H136" i="22"/>
  <c r="H27" i="22"/>
  <c r="H111" i="22"/>
  <c r="H83" i="22"/>
  <c r="H33" i="22"/>
  <c r="H60" i="22"/>
  <c r="H108" i="22"/>
  <c r="H59" i="22"/>
  <c r="H85" i="22"/>
  <c r="H165" i="22"/>
  <c r="H138" i="22"/>
  <c r="H162" i="22"/>
  <c r="H151" i="22"/>
  <c r="H23" i="22"/>
  <c r="H16" i="22"/>
  <c r="H73" i="22"/>
  <c r="H41" i="22"/>
  <c r="H103" i="22"/>
  <c r="H104" i="22"/>
  <c r="H66" i="22"/>
  <c r="H64" i="22"/>
  <c r="H81" i="22"/>
  <c r="H171" i="22"/>
  <c r="H156" i="22"/>
  <c r="H173" i="22"/>
  <c r="H167" i="22"/>
  <c r="H180" i="22"/>
  <c r="H45" i="22"/>
  <c r="H113" i="22"/>
  <c r="H105" i="22"/>
  <c r="H65" i="22"/>
  <c r="H25" i="22"/>
  <c r="H49" i="22"/>
  <c r="H88" i="22"/>
  <c r="H28" i="22"/>
  <c r="H107" i="22"/>
  <c r="H149" i="22"/>
  <c r="H14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Junko ENDO</author>
  </authors>
  <commentList>
    <comment ref="C15" authorId="0" shapeId="0" xr:uid="{00000000-0006-0000-0100-000001000000}">
      <text>
        <r>
          <rPr>
            <sz val="9"/>
            <color indexed="81"/>
            <rFont val="ＭＳ Ｐゴシック"/>
            <family val="3"/>
            <charset val="128"/>
          </rPr>
          <t>2003/6等と入力して下さい。
2003年6月と表示されます。</t>
        </r>
      </text>
    </comment>
    <comment ref="H15" authorId="0" shapeId="0" xr:uid="{00000000-0006-0000-0100-000002000000}">
      <text>
        <r>
          <rPr>
            <sz val="9"/>
            <color indexed="81"/>
            <rFont val="ＭＳ Ｐゴシック"/>
            <family val="3"/>
            <charset val="128"/>
          </rPr>
          <t>2003/6等と入力して下さい。
2003年6月と表示されます。</t>
        </r>
      </text>
    </comment>
    <comment ref="C39" authorId="0" shapeId="0" xr:uid="{00000000-0006-0000-0100-000003000000}">
      <text>
        <r>
          <rPr>
            <sz val="9"/>
            <color indexed="81"/>
            <rFont val="ＭＳ Ｐゴシック"/>
            <family val="3"/>
            <charset val="128"/>
          </rPr>
          <t>2003/6等と入力して下さい。
2003年6月と表示されます。</t>
        </r>
      </text>
    </comment>
    <comment ref="H39" authorId="0" shapeId="0" xr:uid="{00000000-0006-0000-0100-000004000000}">
      <text>
        <r>
          <rPr>
            <sz val="9"/>
            <color indexed="81"/>
            <rFont val="ＭＳ Ｐゴシック"/>
            <family val="3"/>
            <charset val="128"/>
          </rPr>
          <t>2003/6等と入力して下さい。
2003年6月と表示されます。</t>
        </r>
      </text>
    </comment>
    <comment ref="B41" authorId="1" shapeId="0" xr:uid="{00000000-0006-0000-0100-000005000000}">
      <text>
        <r>
          <rPr>
            <sz val="9"/>
            <color indexed="81"/>
            <rFont val="ＭＳ Ｐゴシック"/>
            <family val="3"/>
            <charset val="128"/>
          </rPr>
          <t>第３者による評価結果の確認
などを行っている場合は記述
する。</t>
        </r>
      </text>
    </comment>
    <comment ref="C41" authorId="0" shapeId="0" xr:uid="{00000000-0006-0000-0100-000006000000}">
      <text>
        <r>
          <rPr>
            <sz val="9"/>
            <color indexed="81"/>
            <rFont val="ＭＳ Ｐゴシック"/>
            <family val="3"/>
            <charset val="128"/>
          </rPr>
          <t>2003/6等と入力して下さい。
2003年6月と表示されます。</t>
        </r>
      </text>
    </comment>
    <comment ref="H41" authorId="0" shapeId="0" xr:uid="{00000000-0006-0000-0100-000007000000}">
      <text>
        <r>
          <rPr>
            <sz val="9"/>
            <color indexed="81"/>
            <rFont val="ＭＳ Ｐゴシック"/>
            <family val="3"/>
            <charset val="128"/>
          </rPr>
          <t>2003/6等と入力して下さい。
2003年6月と表示されます。</t>
        </r>
      </text>
    </comment>
    <comment ref="E68" authorId="0" shapeId="0" xr:uid="{00000000-0006-0000-0100-000008000000}">
      <text>
        <r>
          <rPr>
            <sz val="9"/>
            <color indexed="81"/>
            <rFont val="ＭＳ Ｐゴシック"/>
            <family val="3"/>
            <charset val="128"/>
          </rPr>
          <t>小数値(「0.9」など)で
比率を入力して下さい。</t>
        </r>
      </text>
    </comment>
    <comment ref="J68" authorId="0" shapeId="0" xr:uid="{00000000-0006-0000-0100-000009000000}">
      <text>
        <r>
          <rPr>
            <sz val="9"/>
            <color indexed="81"/>
            <rFont val="ＭＳ Ｐゴシック"/>
            <family val="3"/>
            <charset val="128"/>
          </rPr>
          <t>小数値(「0.9」など)で
比率を入力して下さい。</t>
        </r>
      </text>
    </comment>
    <comment ref="E69" authorId="0" shapeId="0" xr:uid="{00000000-0006-0000-0100-00000A000000}">
      <text>
        <r>
          <rPr>
            <sz val="9"/>
            <color indexed="81"/>
            <rFont val="ＭＳ Ｐゴシック"/>
            <family val="3"/>
            <charset val="128"/>
          </rPr>
          <t>小数値(「0.9」など)で
比率を入力して下さい。</t>
        </r>
      </text>
    </comment>
    <comment ref="J69" authorId="0" shapeId="0" xr:uid="{00000000-0006-0000-0100-00000B000000}">
      <text>
        <r>
          <rPr>
            <sz val="9"/>
            <color indexed="81"/>
            <rFont val="ＭＳ Ｐゴシック"/>
            <family val="3"/>
            <charset val="128"/>
          </rPr>
          <t>小数値(「0.9」など)で
比率を入力して下さい。</t>
        </r>
      </text>
    </comment>
  </commentList>
</comments>
</file>

<file path=xl/sharedStrings.xml><?xml version="1.0" encoding="utf-8"?>
<sst xmlns="http://schemas.openxmlformats.org/spreadsheetml/2006/main" count="4430" uniqueCount="910">
  <si>
    <t>Q</t>
    <phoneticPr fontId="20"/>
  </si>
  <si>
    <t>項目</t>
    <rPh sb="0" eb="2">
      <t>コウモク</t>
    </rPh>
    <phoneticPr fontId="20"/>
  </si>
  <si>
    <t>集合住宅の評価</t>
    <rPh sb="0" eb="2">
      <t>シュウゴウ</t>
    </rPh>
    <rPh sb="2" eb="4">
      <t>ジュウタク</t>
    </rPh>
    <rPh sb="5" eb="7">
      <t>ヒョウカ</t>
    </rPh>
    <phoneticPr fontId="20"/>
  </si>
  <si>
    <t>集会所</t>
  </si>
  <si>
    <t>工場</t>
  </si>
  <si>
    <t>事務所</t>
    <rPh sb="0" eb="2">
      <t>ジム</t>
    </rPh>
    <rPh sb="2" eb="3">
      <t>ショ</t>
    </rPh>
    <phoneticPr fontId="20"/>
  </si>
  <si>
    <t>簡易評価</t>
  </si>
  <si>
    <t>省エネルギー計画書で評価</t>
  </si>
  <si>
    <t>メンテナンスに配慮した設計[総合的な取り組み]</t>
    <rPh sb="14" eb="17">
      <t>ソウゴウテキ</t>
    </rPh>
    <rPh sb="18" eb="19">
      <t>ト</t>
    </rPh>
    <rPh sb="20" eb="21">
      <t>ク</t>
    </rPh>
    <phoneticPr fontId="20"/>
  </si>
  <si>
    <t>ホテル</t>
    <phoneticPr fontId="20"/>
  </si>
  <si>
    <t>重み係数（既定）</t>
    <rPh sb="0" eb="1">
      <t>オモ</t>
    </rPh>
    <rPh sb="2" eb="4">
      <t>ケイスウ</t>
    </rPh>
    <rPh sb="5" eb="7">
      <t>キテイ</t>
    </rPh>
    <phoneticPr fontId="20"/>
  </si>
  <si>
    <t>建物全体・共用部</t>
    <rPh sb="0" eb="2">
      <t>タテモノ</t>
    </rPh>
    <rPh sb="2" eb="4">
      <t>ゼンタイ</t>
    </rPh>
    <rPh sb="5" eb="7">
      <t>キョウヨウ</t>
    </rPh>
    <rPh sb="7" eb="8">
      <t>ブ</t>
    </rPh>
    <phoneticPr fontId="20"/>
  </si>
  <si>
    <t>住居・宿泊部</t>
    <rPh sb="0" eb="2">
      <t>ジュウキョ</t>
    </rPh>
    <rPh sb="3" eb="5">
      <t>シュクハク</t>
    </rPh>
    <rPh sb="5" eb="6">
      <t>ブ</t>
    </rPh>
    <phoneticPr fontId="20"/>
  </si>
  <si>
    <t>病院o</t>
  </si>
  <si>
    <t>ホテルo</t>
  </si>
  <si>
    <t>集合住宅o</t>
  </si>
  <si>
    <t>延面積</t>
    <rPh sb="0" eb="1">
      <t>ノ</t>
    </rPh>
    <rPh sb="1" eb="3">
      <t>メンセキ</t>
    </rPh>
    <phoneticPr fontId="20"/>
  </si>
  <si>
    <t xml:space="preserve"> Q</t>
  </si>
  <si>
    <t xml:space="preserve"> Q1</t>
  </si>
  <si>
    <t xml:space="preserve"> Q1 1</t>
  </si>
  <si>
    <t>1.1.1</t>
  </si>
  <si>
    <t xml:space="preserve"> Q1 1.1</t>
  </si>
  <si>
    <t>1.1.2</t>
  </si>
  <si>
    <t xml:space="preserve"> Q1 1.2</t>
  </si>
  <si>
    <t xml:space="preserve"> Q1 2</t>
  </si>
  <si>
    <t xml:space="preserve"> Q1 2.1</t>
  </si>
  <si>
    <t>2.1.2</t>
  </si>
  <si>
    <t>負荷変動・追従制御性</t>
  </si>
  <si>
    <t>2.1.3</t>
  </si>
  <si>
    <t>外皮性能</t>
  </si>
  <si>
    <t>2.1.4</t>
  </si>
  <si>
    <t>ゾーン別制御性</t>
  </si>
  <si>
    <t>2.1.5</t>
  </si>
  <si>
    <t>温度・湿度制御</t>
  </si>
  <si>
    <t>2.1.6</t>
  </si>
  <si>
    <t>個別制御</t>
  </si>
  <si>
    <t>2.1.7</t>
  </si>
  <si>
    <t>2.1.8</t>
  </si>
  <si>
    <t>監視システム</t>
  </si>
  <si>
    <t xml:space="preserve"> Q1 2.3</t>
  </si>
  <si>
    <t xml:space="preserve"> Q1 3</t>
  </si>
  <si>
    <t xml:space="preserve"> Q1 3.1</t>
  </si>
  <si>
    <t>昼光率</t>
  </si>
  <si>
    <t>方位別開口</t>
  </si>
  <si>
    <t>昼光利用設備</t>
  </si>
  <si>
    <t xml:space="preserve"> Q1 3.2</t>
  </si>
  <si>
    <t>照明器具のグレア</t>
  </si>
  <si>
    <t>昼光制御</t>
  </si>
  <si>
    <t xml:space="preserve"> Q1 3.3</t>
  </si>
  <si>
    <t xml:space="preserve"> Q1 4</t>
  </si>
  <si>
    <t xml:space="preserve"> Q1 4.1</t>
  </si>
  <si>
    <t xml:space="preserve"> 化学汚染物質</t>
  </si>
  <si>
    <t>木造</t>
    <rPh sb="0" eb="2">
      <t>モクゾウ</t>
    </rPh>
    <phoneticPr fontId="20"/>
  </si>
  <si>
    <t xml:space="preserve"> レジオネラ対策</t>
  </si>
  <si>
    <t xml:space="preserve"> Q1 4.2</t>
  </si>
  <si>
    <t>換気量</t>
  </si>
  <si>
    <t>自然換気性能</t>
  </si>
  <si>
    <t>取り入れ外気への配慮</t>
  </si>
  <si>
    <t xml:space="preserve"> Q1 4.3</t>
  </si>
  <si>
    <t xml:space="preserve"> Q2</t>
  </si>
  <si>
    <t>機能性</t>
  </si>
  <si>
    <t xml:space="preserve"> Q2 1</t>
  </si>
  <si>
    <t xml:space="preserve"> Q2 1.1</t>
  </si>
  <si>
    <t>広さ・収納性</t>
  </si>
  <si>
    <t>バリアフリー計画</t>
  </si>
  <si>
    <t xml:space="preserve"> Q2 1.2</t>
  </si>
  <si>
    <t>広さ感・景観</t>
  </si>
  <si>
    <t>リフレッシュスペース</t>
  </si>
  <si>
    <t>内装計画</t>
  </si>
  <si>
    <t>維持管理</t>
    <rPh sb="0" eb="2">
      <t>イジ</t>
    </rPh>
    <rPh sb="2" eb="4">
      <t>カンリ</t>
    </rPh>
    <phoneticPr fontId="20"/>
  </si>
  <si>
    <t>1.3.1</t>
  </si>
  <si>
    <t xml:space="preserve"> Q2 1.3</t>
  </si>
  <si>
    <t>1.3.2</t>
  </si>
  <si>
    <t>1.3.3</t>
  </si>
  <si>
    <t xml:space="preserve"> Q2 2</t>
  </si>
  <si>
    <t xml:space="preserve"> Q2 2.1</t>
  </si>
  <si>
    <t>耐震性</t>
  </si>
  <si>
    <t xml:space="preserve"> Q2 2.2</t>
  </si>
  <si>
    <t>外壁仕上げ材の補修必要間隔</t>
  </si>
  <si>
    <t>主要内装仕上げ材の更新必要間隔</t>
  </si>
  <si>
    <t>空調換気ダクトの更新必要間隔</t>
    <rPh sb="0" eb="2">
      <t>クウチョウ</t>
    </rPh>
    <rPh sb="2" eb="4">
      <t>カンキ</t>
    </rPh>
    <phoneticPr fontId="20"/>
  </si>
  <si>
    <t>空調・給排水配管の更新必要間隔</t>
    <rPh sb="0" eb="2">
      <t>クウチョウ</t>
    </rPh>
    <rPh sb="3" eb="4">
      <t>キュウ</t>
    </rPh>
    <rPh sb="4" eb="6">
      <t>ハイスイ</t>
    </rPh>
    <rPh sb="6" eb="8">
      <t>ハイカン</t>
    </rPh>
    <phoneticPr fontId="20"/>
  </si>
  <si>
    <t>主要設備機器の更新必要間隔</t>
  </si>
  <si>
    <t xml:space="preserve"> Q2 2.3</t>
  </si>
  <si>
    <t xml:space="preserve"> Q2 2.4</t>
  </si>
  <si>
    <t>空調・換気設備</t>
  </si>
  <si>
    <t>2.4.2</t>
  </si>
  <si>
    <t>給排水・衛生設備</t>
  </si>
  <si>
    <t>2.4.3</t>
  </si>
  <si>
    <t>電気設備</t>
  </si>
  <si>
    <t>2.4.4</t>
  </si>
  <si>
    <t>機械・配管支持方法</t>
  </si>
  <si>
    <t>2.4.5</t>
  </si>
  <si>
    <t>通信・情報設備</t>
  </si>
  <si>
    <t>対応性・更新性</t>
  </si>
  <si>
    <t xml:space="preserve"> Q2 3</t>
  </si>
  <si>
    <t xml:space="preserve"> Q2 3.1</t>
  </si>
  <si>
    <t>階高のゆとり</t>
  </si>
  <si>
    <t>空間の形状・自由さ</t>
  </si>
  <si>
    <t xml:space="preserve"> Q2 3.3</t>
  </si>
  <si>
    <t>空調配管の更新性</t>
  </si>
  <si>
    <t>給排水管の更新性</t>
  </si>
  <si>
    <t>電気配線の更新性</t>
  </si>
  <si>
    <t>通信配線の更新性</t>
  </si>
  <si>
    <t>設備機器の更新性</t>
  </si>
  <si>
    <t xml:space="preserve"> Q3</t>
  </si>
  <si>
    <t xml:space="preserve"> Q3 3</t>
  </si>
  <si>
    <t>LR</t>
  </si>
  <si>
    <t>LR1</t>
  </si>
  <si>
    <t>LR1 2</t>
  </si>
  <si>
    <t>給湯設備</t>
  </si>
  <si>
    <t>LR1 4</t>
  </si>
  <si>
    <t>LR2</t>
  </si>
  <si>
    <t>LR2 1</t>
  </si>
  <si>
    <t>LR2 1.2</t>
  </si>
  <si>
    <t>LR2 2</t>
  </si>
  <si>
    <t>LR2 3</t>
  </si>
  <si>
    <t>LR2 3.2</t>
  </si>
  <si>
    <t>3.2.3</t>
  </si>
  <si>
    <t>冷媒</t>
  </si>
  <si>
    <t>LR3</t>
  </si>
  <si>
    <t>LR3 2</t>
  </si>
  <si>
    <t>LR3 2.3</t>
  </si>
  <si>
    <t>LR3 3</t>
  </si>
  <si>
    <t>LR3 3.1</t>
  </si>
  <si>
    <t>LR3 3.2</t>
  </si>
  <si>
    <t>LR3 3.3</t>
  </si>
  <si>
    <t>延面積比率</t>
  </si>
  <si>
    <t>Q</t>
  </si>
  <si>
    <t>建築物の環境品質</t>
    <phoneticPr fontId="20"/>
  </si>
  <si>
    <t>重み係数（既定）</t>
  </si>
  <si>
    <t>１．基本設計</t>
    <rPh sb="2" eb="4">
      <t>キホン</t>
    </rPh>
    <rPh sb="4" eb="6">
      <t>セッケイ</t>
    </rPh>
    <phoneticPr fontId="20"/>
  </si>
  <si>
    <t>２．実施・竣工段階</t>
    <rPh sb="2" eb="4">
      <t>ジッシ</t>
    </rPh>
    <rPh sb="5" eb="7">
      <t>シュンコウ</t>
    </rPh>
    <rPh sb="7" eb="9">
      <t>ダンカイ</t>
    </rPh>
    <phoneticPr fontId="20"/>
  </si>
  <si>
    <t>建物全体・共用部</t>
  </si>
  <si>
    <t>住居・宿泊部</t>
  </si>
  <si>
    <t>項目</t>
  </si>
  <si>
    <t>項目名</t>
  </si>
  <si>
    <t>延面積</t>
  </si>
  <si>
    <t>住居宿泊・共用部面積比率</t>
  </si>
  <si>
    <t>建築物の環境品質</t>
  </si>
  <si>
    <t>設備騒音対策</t>
  </si>
  <si>
    <t>遮音</t>
    <rPh sb="0" eb="2">
      <t>シャオン</t>
    </rPh>
    <phoneticPr fontId="20"/>
  </si>
  <si>
    <t>室温設定</t>
  </si>
  <si>
    <t>機能性・使いやすさ</t>
    <rPh sb="0" eb="3">
      <t>キノウセイ</t>
    </rPh>
    <rPh sb="4" eb="5">
      <t>ヅカ</t>
    </rPh>
    <phoneticPr fontId="20"/>
  </si>
  <si>
    <t>維持管理用機能の確保</t>
    <rPh sb="0" eb="2">
      <t>イジ</t>
    </rPh>
    <rPh sb="2" eb="5">
      <t>カンリヨウ</t>
    </rPh>
    <rPh sb="5" eb="7">
      <t>キノウ</t>
    </rPh>
    <rPh sb="8" eb="10">
      <t>カクホ</t>
    </rPh>
    <phoneticPr fontId="20"/>
  </si>
  <si>
    <t>耐用性・信頼性</t>
    <rPh sb="4" eb="6">
      <t>シンライ</t>
    </rPh>
    <rPh sb="6" eb="7">
      <t>セイ</t>
    </rPh>
    <phoneticPr fontId="20"/>
  </si>
  <si>
    <t>免震・制振性能</t>
    <rPh sb="5" eb="7">
      <t>セイノウ</t>
    </rPh>
    <phoneticPr fontId="20"/>
  </si>
  <si>
    <t>適切な更新</t>
    <rPh sb="0" eb="2">
      <t>テキセツ</t>
    </rPh>
    <rPh sb="3" eb="5">
      <t>コウシン</t>
    </rPh>
    <phoneticPr fontId="20"/>
  </si>
  <si>
    <t>屋上（屋根）・外壁仕上げ材の更新</t>
    <rPh sb="0" eb="2">
      <t>オクジョウ</t>
    </rPh>
    <rPh sb="3" eb="5">
      <t>ヤネ</t>
    </rPh>
    <rPh sb="7" eb="9">
      <t>ガイヘキ</t>
    </rPh>
    <rPh sb="9" eb="11">
      <t>シア</t>
    </rPh>
    <rPh sb="12" eb="13">
      <t>ザイ</t>
    </rPh>
    <rPh sb="14" eb="16">
      <t>コウシン</t>
    </rPh>
    <phoneticPr fontId="20"/>
  </si>
  <si>
    <t>配管・配線材の更新</t>
    <rPh sb="0" eb="2">
      <t>ハイカン</t>
    </rPh>
    <rPh sb="3" eb="5">
      <t>ハイセン</t>
    </rPh>
    <rPh sb="5" eb="6">
      <t>ザイ</t>
    </rPh>
    <rPh sb="7" eb="9">
      <t>コウシン</t>
    </rPh>
    <phoneticPr fontId="20"/>
  </si>
  <si>
    <t>主要設備機器の更新</t>
    <rPh sb="0" eb="2">
      <t>シュヨウ</t>
    </rPh>
    <rPh sb="2" eb="4">
      <t>セツビ</t>
    </rPh>
    <rPh sb="4" eb="6">
      <t>キキ</t>
    </rPh>
    <rPh sb="7" eb="9">
      <t>コウシン</t>
    </rPh>
    <phoneticPr fontId="20"/>
  </si>
  <si>
    <t xml:space="preserve"> </t>
  </si>
  <si>
    <t>建築物の環境負荷低減性</t>
    <rPh sb="0" eb="3">
      <t>ケンチクブツ</t>
    </rPh>
    <rPh sb="4" eb="6">
      <t>カンキョウ</t>
    </rPh>
    <rPh sb="6" eb="8">
      <t>フカ</t>
    </rPh>
    <rPh sb="8" eb="10">
      <t>テイゲン</t>
    </rPh>
    <rPh sb="10" eb="11">
      <t>セイ</t>
    </rPh>
    <phoneticPr fontId="20"/>
  </si>
  <si>
    <t>○○○</t>
    <phoneticPr fontId="20"/>
  </si>
  <si>
    <t>LR3</t>
    <phoneticPr fontId="30" type="noConversion"/>
  </si>
  <si>
    <t>敷地外環境</t>
    <phoneticPr fontId="20"/>
  </si>
  <si>
    <t>項目名</t>
    <rPh sb="0" eb="2">
      <t>コウモク</t>
    </rPh>
    <rPh sb="2" eb="3">
      <t>メイ</t>
    </rPh>
    <phoneticPr fontId="20"/>
  </si>
  <si>
    <t>①用途別延床面積　注1)</t>
    <rPh sb="1" eb="3">
      <t>ヨウト</t>
    </rPh>
    <rPh sb="3" eb="4">
      <t>ベツ</t>
    </rPh>
    <rPh sb="4" eb="5">
      <t>ノ</t>
    </rPh>
    <rPh sb="5" eb="6">
      <t>ユカ</t>
    </rPh>
    <rPh sb="6" eb="8">
      <t>メンセキ</t>
    </rPh>
    <rPh sb="9" eb="10">
      <t>チュウ</t>
    </rPh>
    <phoneticPr fontId="20"/>
  </si>
  <si>
    <t>バージョン</t>
    <phoneticPr fontId="20"/>
  </si>
  <si>
    <t>■使用評価マニュアル：</t>
    <rPh sb="1" eb="3">
      <t>シヨウ</t>
    </rPh>
    <rPh sb="3" eb="5">
      <t>ヒョウカ</t>
    </rPh>
    <phoneticPr fontId="20"/>
  </si>
  <si>
    <t>1）概要入力</t>
    <rPh sb="2" eb="4">
      <t>ガイヨウ</t>
    </rPh>
    <rPh sb="4" eb="6">
      <t>ニュウリョク</t>
    </rPh>
    <phoneticPr fontId="20"/>
  </si>
  <si>
    <t>① 建物概要</t>
    <rPh sb="2" eb="4">
      <t>ﾀﾃﾓﾉ</t>
    </rPh>
    <rPh sb="4" eb="6">
      <t>ｶﾞｲﾖｳ</t>
    </rPh>
    <phoneticPr fontId="30" type="noConversion"/>
  </si>
  <si>
    <t>改修前</t>
    <rPh sb="0" eb="2">
      <t>カイシュウ</t>
    </rPh>
    <rPh sb="2" eb="3">
      <t>マエ</t>
    </rPh>
    <phoneticPr fontId="20"/>
  </si>
  <si>
    <t>改修後</t>
    <rPh sb="0" eb="2">
      <t>カイシュウ</t>
    </rPh>
    <rPh sb="2" eb="3">
      <t>ゴ</t>
    </rPh>
    <phoneticPr fontId="20"/>
  </si>
  <si>
    <t>地域区分Ⅱ</t>
  </si>
  <si>
    <t>■建物名称</t>
    <rPh sb="1" eb="3">
      <t>ﾀﾃﾓﾉ</t>
    </rPh>
    <rPh sb="3" eb="5">
      <t>ﾒｲｼｮｳ</t>
    </rPh>
    <phoneticPr fontId="30" type="noConversion"/>
  </si>
  <si>
    <t>旧ビル</t>
    <rPh sb="0" eb="1">
      <t>キュウ</t>
    </rPh>
    <phoneticPr fontId="20"/>
  </si>
  <si>
    <t>新ビル</t>
    <rPh sb="0" eb="1">
      <t>シン</t>
    </rPh>
    <phoneticPr fontId="20"/>
  </si>
  <si>
    <t>地域区分Ⅲ</t>
  </si>
  <si>
    <t>■建設地</t>
    <rPh sb="1" eb="4">
      <t>ｹﾝｾﾂﾁ</t>
    </rPh>
    <phoneticPr fontId="30" type="noConversion"/>
  </si>
  <si>
    <t>○○県○○市</t>
    <rPh sb="2" eb="3">
      <t>ケン</t>
    </rPh>
    <rPh sb="5" eb="6">
      <t>シ</t>
    </rPh>
    <phoneticPr fontId="20"/>
  </si>
  <si>
    <t>地域区分Ⅳ</t>
  </si>
  <si>
    <t>■気候区分</t>
    <rPh sb="1" eb="3">
      <t>ｷｺｳ</t>
    </rPh>
    <rPh sb="3" eb="5">
      <t>ｸﾌﾞﾝ</t>
    </rPh>
    <phoneticPr fontId="30" type="noConversion"/>
  </si>
  <si>
    <t>地域区分Ⅴ</t>
  </si>
  <si>
    <t>■地域・地区</t>
    <rPh sb="1" eb="3">
      <t>ﾁｲｷ</t>
    </rPh>
    <rPh sb="4" eb="6">
      <t>ﾁｸ</t>
    </rPh>
    <phoneticPr fontId="30" type="noConversion"/>
  </si>
  <si>
    <t>商業地域、防火地域</t>
    <rPh sb="0" eb="2">
      <t>ショウギョウ</t>
    </rPh>
    <rPh sb="2" eb="4">
      <t>チイキ</t>
    </rPh>
    <rPh sb="5" eb="7">
      <t>ボウカ</t>
    </rPh>
    <rPh sb="7" eb="9">
      <t>チイキ</t>
    </rPh>
    <phoneticPr fontId="20"/>
  </si>
  <si>
    <t>地域区分Ⅵ</t>
  </si>
  <si>
    <t>■新築時の竣工年</t>
    <rPh sb="1" eb="3">
      <t>ｼﾝﾁｸ</t>
    </rPh>
    <rPh sb="3" eb="4">
      <t>ｼﾞ</t>
    </rPh>
    <rPh sb="5" eb="7">
      <t>ｼｭﾝｺｳ</t>
    </rPh>
    <rPh sb="7" eb="8">
      <t>ﾈﾝ</t>
    </rPh>
    <phoneticPr fontId="30" type="noConversion"/>
  </si>
  <si>
    <t>■改修竣工年</t>
    <rPh sb="1" eb="3">
      <t>ｶｲｼｭｳ</t>
    </rPh>
    <rPh sb="3" eb="5">
      <t>ｼｭﾝｺｳ</t>
    </rPh>
    <rPh sb="5" eb="6">
      <t>ﾈﾝ</t>
    </rPh>
    <phoneticPr fontId="30" type="noConversion"/>
  </si>
  <si>
    <t xml:space="preserve"> (予定/竣工)</t>
    <phoneticPr fontId="30" type="noConversion"/>
  </si>
  <si>
    <t>■敷地面積</t>
    <rPh sb="1" eb="3">
      <t>ｼｷﾁ</t>
    </rPh>
    <rPh sb="3" eb="5">
      <t>ﾒﾝｾｷ</t>
    </rPh>
    <phoneticPr fontId="30" type="noConversion"/>
  </si>
  <si>
    <t>㎡</t>
    <phoneticPr fontId="20"/>
  </si>
  <si>
    <t>■建築面積</t>
    <rPh sb="1" eb="3">
      <t>ｹﾝﾁｸ</t>
    </rPh>
    <rPh sb="3" eb="5">
      <t>ﾒﾝｾｷ</t>
    </rPh>
    <phoneticPr fontId="30" type="noConversion"/>
  </si>
  <si>
    <t>㎡</t>
  </si>
  <si>
    <t>㎡</t>
    <phoneticPr fontId="20"/>
  </si>
  <si>
    <t>■延床面積</t>
    <rPh sb="1" eb="2">
      <t>ﾉ</t>
    </rPh>
    <rPh sb="2" eb="5">
      <t>ﾕｶﾒﾝｾｷ</t>
    </rPh>
    <phoneticPr fontId="30" type="noConversion"/>
  </si>
  <si>
    <t>■建物用途名</t>
    <rPh sb="1" eb="3">
      <t>タテモノ</t>
    </rPh>
    <rPh sb="3" eb="5">
      <t>ヨウト</t>
    </rPh>
    <rPh sb="5" eb="6">
      <t>メイ</t>
    </rPh>
    <phoneticPr fontId="20"/>
  </si>
  <si>
    <t>○○</t>
    <phoneticPr fontId="20"/>
  </si>
  <si>
    <t>■階数</t>
    <rPh sb="1" eb="3">
      <t>カイスウ</t>
    </rPh>
    <phoneticPr fontId="20"/>
  </si>
  <si>
    <t>■構造</t>
    <rPh sb="1" eb="3">
      <t>コウゾウ</t>
    </rPh>
    <phoneticPr fontId="20"/>
  </si>
  <si>
    <t>S造</t>
    <rPh sb="1" eb="2">
      <t>ゾウ</t>
    </rPh>
    <phoneticPr fontId="20"/>
  </si>
  <si>
    <t>RC造</t>
    <rPh sb="2" eb="3">
      <t>ゾウ</t>
    </rPh>
    <phoneticPr fontId="20"/>
  </si>
  <si>
    <t>SRC造</t>
    <rPh sb="3" eb="4">
      <t>ゾウ</t>
    </rPh>
    <phoneticPr fontId="20"/>
  </si>
  <si>
    <t>■平均居住人員</t>
    <rPh sb="1" eb="3">
      <t>ﾍｲｷﾝ</t>
    </rPh>
    <rPh sb="3" eb="5">
      <t>ｷｮｼﾞｭｳ</t>
    </rPh>
    <rPh sb="5" eb="7">
      <t>ｼﾞﾝｲﾝ</t>
    </rPh>
    <phoneticPr fontId="30" type="noConversion"/>
  </si>
  <si>
    <t>人（想定値）</t>
    <rPh sb="0" eb="1">
      <t>ニン</t>
    </rPh>
    <rPh sb="2" eb="4">
      <t>ソウテイ</t>
    </rPh>
    <rPh sb="4" eb="5">
      <t>アタイ</t>
    </rPh>
    <phoneticPr fontId="20"/>
  </si>
  <si>
    <t>■年間使用時間</t>
    <rPh sb="1" eb="3">
      <t>ﾈﾝｶﾝ</t>
    </rPh>
    <rPh sb="3" eb="5">
      <t>ｼﾖｳ</t>
    </rPh>
    <rPh sb="5" eb="7">
      <t>ｼﾞｶﾝ</t>
    </rPh>
    <phoneticPr fontId="30" type="noConversion"/>
  </si>
  <si>
    <t>時間/年（想定値）</t>
    <rPh sb="0" eb="2">
      <t>ジカン</t>
    </rPh>
    <rPh sb="3" eb="4">
      <t>ネン</t>
    </rPh>
    <phoneticPr fontId="20"/>
  </si>
  <si>
    <t>■経過年数</t>
    <rPh sb="1" eb="3">
      <t>ｹｲｶ</t>
    </rPh>
    <rPh sb="3" eb="5">
      <t>ﾈﾝｽｳ</t>
    </rPh>
    <phoneticPr fontId="30" type="noConversion"/>
  </si>
  <si>
    <t>年</t>
    <rPh sb="0" eb="1">
      <t>ﾈﾝ</t>
    </rPh>
    <phoneticPr fontId="30" type="noConversion"/>
  </si>
  <si>
    <t>■改修後の
　 使用想定年数</t>
    <rPh sb="1" eb="3">
      <t>ｶｲｼｭｳ</t>
    </rPh>
    <rPh sb="3" eb="4">
      <t>ｺﾞ</t>
    </rPh>
    <rPh sb="8" eb="10">
      <t>ｼﾖｳ</t>
    </rPh>
    <rPh sb="10" eb="12">
      <t>ｿｳﾃｲ</t>
    </rPh>
    <rPh sb="12" eb="14">
      <t>ﾈﾝｽｳ</t>
    </rPh>
    <phoneticPr fontId="30" type="noConversion"/>
  </si>
  <si>
    <t>■現在までの</t>
    <rPh sb="1" eb="3">
      <t>ｹﾞﾝｻﾞｲ</t>
    </rPh>
    <phoneticPr fontId="30" type="noConversion"/>
  </si>
  <si>
    <t>○○○</t>
    <phoneticPr fontId="20"/>
  </si>
  <si>
    <t>■改修目的</t>
    <rPh sb="1" eb="3">
      <t>ｶｲｼｭｳ</t>
    </rPh>
    <rPh sb="3" eb="5">
      <t>ﾓｸﾃｷ</t>
    </rPh>
    <phoneticPr fontId="30" type="noConversion"/>
  </si>
  <si>
    <t>○○○</t>
    <phoneticPr fontId="20"/>
  </si>
  <si>
    <t>　 主な改修履歴</t>
    <phoneticPr fontId="30" type="noConversion"/>
  </si>
  <si>
    <t>■改修対象項目</t>
    <rPh sb="1" eb="3">
      <t>ｶｲｼｭｳ</t>
    </rPh>
    <rPh sb="3" eb="5">
      <t>ﾀｲｼｮｳ</t>
    </rPh>
    <rPh sb="5" eb="7">
      <t>ｺｳﾓｸ</t>
    </rPh>
    <phoneticPr fontId="30" type="noConversion"/>
  </si>
  <si>
    <t>躯体</t>
    <rPh sb="0" eb="2">
      <t>ｸﾀｲ</t>
    </rPh>
    <phoneticPr fontId="30" type="noConversion"/>
  </si>
  <si>
    <t>○○○</t>
    <phoneticPr fontId="20"/>
  </si>
  <si>
    <t>外装</t>
    <rPh sb="0" eb="2">
      <t>ｶﾞｲｿｳ</t>
    </rPh>
    <phoneticPr fontId="30" type="noConversion"/>
  </si>
  <si>
    <t>内装</t>
    <rPh sb="0" eb="2">
      <t>ﾅｲｿｳ</t>
    </rPh>
    <phoneticPr fontId="30" type="noConversion"/>
  </si>
  <si>
    <t>設備</t>
    <rPh sb="0" eb="2">
      <t>ｾﾂﾋﾞ</t>
    </rPh>
    <phoneticPr fontId="30" type="noConversion"/>
  </si>
  <si>
    <t>■改修工事期間</t>
    <rPh sb="1" eb="3">
      <t>ｶｲｼｭｳ</t>
    </rPh>
    <rPh sb="3" eb="5">
      <t>ｺｳｼﾞ</t>
    </rPh>
    <rPh sb="5" eb="7">
      <t>ｷｶﾝ</t>
    </rPh>
    <phoneticPr fontId="30" type="noConversion"/>
  </si>
  <si>
    <t>② 評価の実施</t>
    <rPh sb="2" eb="4">
      <t>ヒョウカ</t>
    </rPh>
    <rPh sb="5" eb="7">
      <t>ジッシ</t>
    </rPh>
    <phoneticPr fontId="20"/>
  </si>
  <si>
    <r>
      <t xml:space="preserve">■ </t>
    </r>
    <r>
      <rPr>
        <sz val="9"/>
        <color indexed="8"/>
        <rFont val="ＭＳ Ｐゴシック"/>
        <family val="3"/>
        <charset val="128"/>
      </rPr>
      <t>評価の実施</t>
    </r>
    <rPh sb="2" eb="4">
      <t>ヒョウカ</t>
    </rPh>
    <rPh sb="5" eb="7">
      <t>ジッシ</t>
    </rPh>
    <phoneticPr fontId="20"/>
  </si>
  <si>
    <r>
      <t xml:space="preserve">■ </t>
    </r>
    <r>
      <rPr>
        <sz val="9"/>
        <color indexed="8"/>
        <rFont val="ＭＳ Ｐゴシック"/>
        <family val="3"/>
        <charset val="128"/>
      </rPr>
      <t>作成者</t>
    </r>
    <rPh sb="2" eb="5">
      <t>サクセイシャ</t>
    </rPh>
    <phoneticPr fontId="20"/>
  </si>
  <si>
    <r>
      <t xml:space="preserve">■ </t>
    </r>
    <r>
      <rPr>
        <sz val="9"/>
        <color indexed="8"/>
        <rFont val="ＭＳ Ｐゴシック"/>
        <family val="3"/>
        <charset val="128"/>
      </rPr>
      <t>確認日</t>
    </r>
    <rPh sb="2" eb="4">
      <t>カクニン</t>
    </rPh>
    <rPh sb="4" eb="5">
      <t>ビ</t>
    </rPh>
    <phoneticPr fontId="20"/>
  </si>
  <si>
    <r>
      <t xml:space="preserve">■ </t>
    </r>
    <r>
      <rPr>
        <sz val="9"/>
        <color indexed="8"/>
        <rFont val="ＭＳ Ｐゴシック"/>
        <family val="3"/>
        <charset val="128"/>
      </rPr>
      <t>確認者</t>
    </r>
    <rPh sb="2" eb="4">
      <t>カクニン</t>
    </rPh>
    <rPh sb="4" eb="5">
      <t>シャ</t>
    </rPh>
    <phoneticPr fontId="20"/>
  </si>
  <si>
    <r>
      <t>■</t>
    </r>
    <r>
      <rPr>
        <sz val="9"/>
        <color indexed="8"/>
        <rFont val="ＭＳ Ｐゴシック"/>
        <family val="3"/>
        <charset val="128"/>
      </rPr>
      <t>LCCO</t>
    </r>
    <r>
      <rPr>
        <vertAlign val="subscript"/>
        <sz val="9"/>
        <color indexed="8"/>
        <rFont val="ＭＳ Ｐゴシック"/>
        <family val="3"/>
        <charset val="128"/>
      </rPr>
      <t>2</t>
    </r>
    <r>
      <rPr>
        <sz val="9"/>
        <color indexed="8"/>
        <rFont val="ＭＳ Ｐゴシック"/>
        <family val="3"/>
        <charset val="128"/>
      </rPr>
      <t>の計算</t>
    </r>
    <rPh sb="7" eb="9">
      <t>ケイサン</t>
    </rPh>
    <phoneticPr fontId="20"/>
  </si>
  <si>
    <t>標準計算</t>
    <rPh sb="0" eb="2">
      <t>ヒョウジュン</t>
    </rPh>
    <rPh sb="2" eb="4">
      <t>ケイサン</t>
    </rPh>
    <phoneticPr fontId="20"/>
  </si>
  <si>
    <t>→LCCO2算定条件シート（標準計算）を入力</t>
    <rPh sb="6" eb="8">
      <t>サンテイ</t>
    </rPh>
    <rPh sb="8" eb="10">
      <t>ジョウケン</t>
    </rPh>
    <rPh sb="14" eb="16">
      <t>ヒョウジュン</t>
    </rPh>
    <rPh sb="16" eb="18">
      <t>ケイサン</t>
    </rPh>
    <rPh sb="20" eb="22">
      <t>ニュウリョク</t>
    </rPh>
    <phoneticPr fontId="20"/>
  </si>
  <si>
    <t>個別計算</t>
    <rPh sb="0" eb="2">
      <t>コベツ</t>
    </rPh>
    <rPh sb="2" eb="4">
      <t>ケイサン</t>
    </rPh>
    <phoneticPr fontId="20"/>
  </si>
  <si>
    <t>→LCCO2算定条件シート（個別計算）を入力</t>
    <rPh sb="6" eb="8">
      <t>サンテイ</t>
    </rPh>
    <rPh sb="8" eb="10">
      <t>ジョウケン</t>
    </rPh>
    <rPh sb="14" eb="16">
      <t>コベツ</t>
    </rPh>
    <rPh sb="16" eb="18">
      <t>ケイサン</t>
    </rPh>
    <rPh sb="20" eb="22">
      <t>ニュウリョク</t>
    </rPh>
    <phoneticPr fontId="20"/>
  </si>
  <si>
    <t>2) 個別用途入力</t>
    <rPh sb="3" eb="5">
      <t>コベツ</t>
    </rPh>
    <rPh sb="5" eb="7">
      <t>ヨウト</t>
    </rPh>
    <rPh sb="7" eb="9">
      <t>ニュウリョク</t>
    </rPh>
    <phoneticPr fontId="20"/>
  </si>
  <si>
    <t>before</t>
    <phoneticPr fontId="20"/>
  </si>
  <si>
    <r>
      <t>c</t>
    </r>
    <r>
      <rPr>
        <sz val="11"/>
        <rFont val="ＭＳ Ｐゴシック"/>
        <family val="3"/>
        <charset val="128"/>
      </rPr>
      <t>ommon</t>
    </r>
    <phoneticPr fontId="20"/>
  </si>
  <si>
    <t>Residential</t>
    <phoneticPr fontId="20"/>
  </si>
  <si>
    <t>after</t>
    <phoneticPr fontId="20"/>
  </si>
  <si>
    <t xml:space="preserve"> 事務所</t>
  </si>
  <si>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</si>
  <si>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</si>
  <si>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</si>
  <si>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</si>
  <si>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</si>
  <si>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</si>
  <si>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</si>
  <si>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0"/>
  </si>
  <si>
    <t>集会所</t>
    <rPh sb="2" eb="3">
      <t>ショ</t>
    </rPh>
    <phoneticPr fontId="20"/>
  </si>
  <si>
    <t xml:space="preserve"> 工場</t>
    <rPh sb="1" eb="3">
      <t>コウジョウ</t>
    </rPh>
    <phoneticPr fontId="20"/>
  </si>
  <si>
    <t>病院</t>
  </si>
  <si>
    <t xml:space="preserve"> 病院</t>
  </si>
  <si>
    <t>ホテル</t>
    <phoneticPr fontId="20"/>
  </si>
  <si>
    <t xml:space="preserve"> ホテル</t>
  </si>
  <si>
    <t>集合住宅</t>
  </si>
  <si>
    <t xml:space="preserve"> 集合住宅</t>
  </si>
  <si>
    <t>工場</t>
    <rPh sb="0" eb="2">
      <t>コウジョウ</t>
    </rPh>
    <phoneticPr fontId="20"/>
  </si>
  <si>
    <t>② 住居・宿泊部分の比率</t>
    <rPh sb="2" eb="4">
      <t>ジュウキョ</t>
    </rPh>
    <rPh sb="5" eb="7">
      <t>シュクハク</t>
    </rPh>
    <rPh sb="7" eb="9">
      <t>ブブン</t>
    </rPh>
    <rPh sb="10" eb="12">
      <t>ヒリツ</t>
    </rPh>
    <phoneticPr fontId="20"/>
  </si>
  <si>
    <t>合計</t>
    <rPh sb="0" eb="2">
      <t>ゴウケイ</t>
    </rPh>
    <phoneticPr fontId="20"/>
  </si>
  <si>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0"/>
  </si>
  <si>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0"/>
  </si>
  <si>
    <t>3）結果出力</t>
    <rPh sb="2" eb="4">
      <t>ケッカ</t>
    </rPh>
    <rPh sb="4" eb="6">
      <t>シュツリョク</t>
    </rPh>
    <phoneticPr fontId="20"/>
  </si>
  <si>
    <t>スコアシート</t>
    <phoneticPr fontId="20"/>
  </si>
  <si>
    <t>●スコア入力</t>
    <phoneticPr fontId="20"/>
  </si>
  <si>
    <t>●スコア表示</t>
    <phoneticPr fontId="20"/>
  </si>
  <si>
    <t>評価結果表示シート</t>
    <rPh sb="0" eb="2">
      <t>ヒョウカ</t>
    </rPh>
    <rPh sb="2" eb="4">
      <t>ケッカ</t>
    </rPh>
    <rPh sb="4" eb="6">
      <t>ヒョウジ</t>
    </rPh>
    <phoneticPr fontId="20"/>
  </si>
  <si>
    <t>●改修前の結果</t>
    <rPh sb="1" eb="3">
      <t>カイシュウ</t>
    </rPh>
    <rPh sb="3" eb="4">
      <t>マエ</t>
    </rPh>
    <rPh sb="5" eb="7">
      <t>ケッカ</t>
    </rPh>
    <phoneticPr fontId="20"/>
  </si>
  <si>
    <t>●改修後の結果</t>
    <rPh sb="1" eb="3">
      <t>カイシュウ</t>
    </rPh>
    <rPh sb="3" eb="4">
      <t>ゴ</t>
    </rPh>
    <rPh sb="5" eb="7">
      <t>ケッカ</t>
    </rPh>
    <phoneticPr fontId="20"/>
  </si>
  <si>
    <t>●改修前後の比較</t>
    <rPh sb="1" eb="3">
      <t>カイシュウ</t>
    </rPh>
    <rPh sb="3" eb="5">
      <t>ゼンゴ</t>
    </rPh>
    <rPh sb="6" eb="8">
      <t>ヒカク</t>
    </rPh>
    <phoneticPr fontId="20"/>
  </si>
  <si>
    <t>●LCCO2計算</t>
    <rPh sb="6" eb="8">
      <t>ケイサン</t>
    </rPh>
    <phoneticPr fontId="20"/>
  </si>
  <si>
    <t>LCCO2算定条件シート</t>
    <rPh sb="5" eb="7">
      <t>サンテイ</t>
    </rPh>
    <rPh sb="7" eb="9">
      <t>ジョウケン</t>
    </rPh>
    <phoneticPr fontId="20"/>
  </si>
  <si>
    <t>●標準計算</t>
    <rPh sb="1" eb="3">
      <t>ヒョウジュン</t>
    </rPh>
    <rPh sb="3" eb="5">
      <t>ケイサン</t>
    </rPh>
    <phoneticPr fontId="20"/>
  </si>
  <si>
    <t>●個別計算</t>
    <rPh sb="1" eb="3">
      <t>ｺﾍﾞﾂ</t>
    </rPh>
    <rPh sb="3" eb="5">
      <t>ｹｲｻﾝ</t>
    </rPh>
    <phoneticPr fontId="30" type="noConversion"/>
  </si>
  <si>
    <t>用途名</t>
    <rPh sb="0" eb="2">
      <t>ヨウト</t>
    </rPh>
    <rPh sb="2" eb="3">
      <t>メイ</t>
    </rPh>
    <phoneticPr fontId="20"/>
  </si>
  <si>
    <t xml:space="preserve"> 含まれる用途</t>
    <rPh sb="1" eb="2">
      <t>フク</t>
    </rPh>
    <rPh sb="5" eb="7">
      <t>ヨウト</t>
    </rPh>
    <phoneticPr fontId="20"/>
  </si>
  <si>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0"/>
  </si>
  <si>
    <t xml:space="preserve"> 百貨店、マーケット など</t>
    <rPh sb="1" eb="4">
      <t>ヒャッカテン</t>
    </rPh>
    <phoneticPr fontId="20"/>
  </si>
  <si>
    <t xml:space="preserve"> 飲食店、食堂、喫茶店 など</t>
    <rPh sb="1" eb="3">
      <t>インショク</t>
    </rPh>
    <rPh sb="3" eb="4">
      <t>テン</t>
    </rPh>
    <rPh sb="5" eb="7">
      <t>ショクドウ</t>
    </rPh>
    <rPh sb="8" eb="11">
      <t>キッサテン</t>
    </rPh>
    <phoneticPr fontId="20"/>
  </si>
  <si>
    <t xml:space="preserve"> 公会堂、集会場、ボーリング場、体育館、劇場、映画館、展示施設 など</t>
    <rPh sb="1" eb="4">
      <t>コウカイドウ</t>
    </rPh>
    <rPh sb="5" eb="8">
      <t>シュウカイジョウ</t>
    </rPh>
    <rPh sb="14" eb="15">
      <t>ジョウ</t>
    </rPh>
    <rPh sb="16" eb="19">
      <t>タイイクカン</t>
    </rPh>
    <rPh sb="20" eb="22">
      <t>ゲキジョウ</t>
    </rPh>
    <rPh sb="23" eb="26">
      <t>エイガカン</t>
    </rPh>
    <phoneticPr fontId="20"/>
  </si>
  <si>
    <t xml:space="preserve"> 病院、老人ホーム、身体障害者福祉ホームなど</t>
    <rPh sb="1" eb="3">
      <t>ビョウイン</t>
    </rPh>
    <rPh sb="4" eb="6">
      <t>ロウジン</t>
    </rPh>
    <rPh sb="10" eb="12">
      <t>シンタイ</t>
    </rPh>
    <rPh sb="12" eb="15">
      <t>ショウガイシャ</t>
    </rPh>
    <rPh sb="15" eb="17">
      <t>フクシ</t>
    </rPh>
    <phoneticPr fontId="20"/>
  </si>
  <si>
    <t xml:space="preserve"> ホテル、旅館など</t>
    <rPh sb="5" eb="7">
      <t>リョカン</t>
    </rPh>
    <phoneticPr fontId="20"/>
  </si>
  <si>
    <t xml:space="preserve"> 集合住宅（戸建は対象外）</t>
    <phoneticPr fontId="20"/>
  </si>
  <si>
    <t>改修しない</t>
    <rPh sb="0" eb="2">
      <t>カイシュウ</t>
    </rPh>
    <phoneticPr fontId="20"/>
  </si>
  <si>
    <t>建物全体・共用部分</t>
    <rPh sb="0" eb="2">
      <t>タテモノ</t>
    </rPh>
    <rPh sb="2" eb="4">
      <t>ゼンタイ</t>
    </rPh>
    <rPh sb="5" eb="7">
      <t>キョウヨウ</t>
    </rPh>
    <rPh sb="7" eb="9">
      <t>ブブン</t>
    </rPh>
    <phoneticPr fontId="20"/>
  </si>
  <si>
    <t>住居・宿泊部分</t>
    <rPh sb="0" eb="2">
      <t>ジュウキョ</t>
    </rPh>
    <rPh sb="3" eb="5">
      <t>シュクハク</t>
    </rPh>
    <rPh sb="5" eb="7">
      <t>ブブン</t>
    </rPh>
    <phoneticPr fontId="20"/>
  </si>
  <si>
    <t>[　] 内；CASBEE-既存の項目名</t>
    <rPh sb="4" eb="5">
      <t>ナイ</t>
    </rPh>
    <phoneticPr fontId="20"/>
  </si>
  <si>
    <t>①改修対象外の選択</t>
    <rPh sb="7" eb="9">
      <t>センタク</t>
    </rPh>
    <phoneticPr fontId="20"/>
  </si>
  <si>
    <t>Q1</t>
    <phoneticPr fontId="30" type="noConversion"/>
  </si>
  <si>
    <t>音環境</t>
    <rPh sb="0" eb="1">
      <t>ｵﾄ</t>
    </rPh>
    <rPh sb="1" eb="3">
      <t>ｶﾝｷｮｳ</t>
    </rPh>
    <phoneticPr fontId="30" type="noConversion"/>
  </si>
  <si>
    <t>騒音</t>
  </si>
  <si>
    <t>遮音</t>
  </si>
  <si>
    <t>開口部遮音性能</t>
    <phoneticPr fontId="20"/>
  </si>
  <si>
    <t>界壁遮音性能</t>
  </si>
  <si>
    <t>界床遮音性能（軽量衝撃源）</t>
  </si>
  <si>
    <t>界床遮音性能（重量衝撃源）</t>
  </si>
  <si>
    <t>吸音</t>
  </si>
  <si>
    <t>温熱環境</t>
    <rPh sb="0" eb="2">
      <t>ｵﾝﾈﾂ</t>
    </rPh>
    <rPh sb="2" eb="4">
      <t>ｶﾝｷｮｳ</t>
    </rPh>
    <phoneticPr fontId="30" type="noConversion"/>
  </si>
  <si>
    <t>室温制御</t>
    <rPh sb="0" eb="2">
      <t>ｼﾂｵﾝ</t>
    </rPh>
    <rPh sb="2" eb="4">
      <t>ｾｲｷﾞｮ</t>
    </rPh>
    <phoneticPr fontId="30" type="noConversion"/>
  </si>
  <si>
    <t>外皮性能</t>
    <rPh sb="0" eb="2">
      <t>ガイヒ</t>
    </rPh>
    <rPh sb="2" eb="4">
      <t>セイノウ</t>
    </rPh>
    <phoneticPr fontId="20"/>
  </si>
  <si>
    <t>ゾーン別制御性</t>
    <rPh sb="3" eb="4">
      <t>ベツ</t>
    </rPh>
    <rPh sb="4" eb="7">
      <t>セイギョセイ</t>
    </rPh>
    <phoneticPr fontId="20"/>
  </si>
  <si>
    <t>個別制御</t>
    <rPh sb="0" eb="2">
      <t>コベツ</t>
    </rPh>
    <rPh sb="2" eb="4">
      <t>セイギョ</t>
    </rPh>
    <phoneticPr fontId="20"/>
  </si>
  <si>
    <t>監視システム</t>
    <rPh sb="0" eb="2">
      <t>カンシ</t>
    </rPh>
    <phoneticPr fontId="20"/>
  </si>
  <si>
    <t>空調方式</t>
    <rPh sb="0" eb="2">
      <t>クウチョウ</t>
    </rPh>
    <rPh sb="2" eb="4">
      <t>ホウシキ</t>
    </rPh>
    <phoneticPr fontId="20"/>
  </si>
  <si>
    <t>上下温度差</t>
    <rPh sb="0" eb="2">
      <t>ジョウゲ</t>
    </rPh>
    <rPh sb="2" eb="5">
      <t>オンドサ</t>
    </rPh>
    <phoneticPr fontId="20"/>
  </si>
  <si>
    <t>平均気流速度</t>
    <rPh sb="0" eb="2">
      <t>ヘイキン</t>
    </rPh>
    <rPh sb="2" eb="4">
      <t>キリュウ</t>
    </rPh>
    <rPh sb="4" eb="6">
      <t>ソクド</t>
    </rPh>
    <phoneticPr fontId="20"/>
  </si>
  <si>
    <t>光・視環境</t>
    <rPh sb="0" eb="1">
      <t>ﾋｶﾘ</t>
    </rPh>
    <rPh sb="2" eb="3">
      <t>ｼ</t>
    </rPh>
    <rPh sb="3" eb="5">
      <t>ｶﾝｷｮｳ</t>
    </rPh>
    <phoneticPr fontId="30" type="noConversion"/>
  </si>
  <si>
    <t>昼光利用</t>
    <rPh sb="0" eb="1">
      <t>ﾋﾙ</t>
    </rPh>
    <rPh sb="1" eb="2">
      <t>ﾋｶﾘ</t>
    </rPh>
    <rPh sb="2" eb="4">
      <t>ﾘﾖｳ</t>
    </rPh>
    <phoneticPr fontId="30" type="noConversion"/>
  </si>
  <si>
    <t>風害、砂塵、日照阻害の抑制</t>
    <rPh sb="0" eb="2">
      <t>ﾌｳｶﾞｲ</t>
    </rPh>
    <rPh sb="3" eb="5">
      <t>ｻｼﾞﾝ</t>
    </rPh>
    <rPh sb="6" eb="8">
      <t>ﾆｯｼｮｳ</t>
    </rPh>
    <rPh sb="8" eb="10">
      <t>ｿｶﾞｲ</t>
    </rPh>
    <rPh sb="11" eb="13">
      <t>ﾖｸｾｲ</t>
    </rPh>
    <phoneticPr fontId="30" type="noConversion"/>
  </si>
  <si>
    <t>昼光率</t>
    <rPh sb="0" eb="1">
      <t>ヒル</t>
    </rPh>
    <rPh sb="1" eb="2">
      <t>ヒカリ</t>
    </rPh>
    <rPh sb="2" eb="3">
      <t>リツ</t>
    </rPh>
    <phoneticPr fontId="20"/>
  </si>
  <si>
    <t>方位別開口</t>
    <rPh sb="0" eb="2">
      <t>ホウイ</t>
    </rPh>
    <rPh sb="2" eb="3">
      <t>ベツ</t>
    </rPh>
    <rPh sb="3" eb="5">
      <t>カイコウ</t>
    </rPh>
    <phoneticPr fontId="20"/>
  </si>
  <si>
    <t>昼光利用設備</t>
    <rPh sb="0" eb="1">
      <t>ヒル</t>
    </rPh>
    <rPh sb="1" eb="2">
      <t>ヒカリ</t>
    </rPh>
    <rPh sb="2" eb="4">
      <t>リヨウ</t>
    </rPh>
    <rPh sb="4" eb="6">
      <t>セツビ</t>
    </rPh>
    <phoneticPr fontId="20"/>
  </si>
  <si>
    <t>グレア対策</t>
    <rPh sb="3" eb="5">
      <t>ﾀｲｻｸ</t>
    </rPh>
    <phoneticPr fontId="30" type="noConversion"/>
  </si>
  <si>
    <t>照明器具のグレア</t>
    <rPh sb="0" eb="2">
      <t>ショウメイ</t>
    </rPh>
    <rPh sb="2" eb="4">
      <t>キグ</t>
    </rPh>
    <phoneticPr fontId="20"/>
  </si>
  <si>
    <t>昼光制御</t>
    <rPh sb="0" eb="1">
      <t>ヒル</t>
    </rPh>
    <rPh sb="1" eb="2">
      <t>ヒカリ</t>
    </rPh>
    <rPh sb="2" eb="4">
      <t>セイギョ</t>
    </rPh>
    <phoneticPr fontId="20"/>
  </si>
  <si>
    <t>照度</t>
    <rPh sb="0" eb="2">
      <t>ｼｮｳﾄﾞ</t>
    </rPh>
    <phoneticPr fontId="30" type="noConversion"/>
  </si>
  <si>
    <t>照明制御</t>
    <rPh sb="0" eb="2">
      <t>ショウメイ</t>
    </rPh>
    <rPh sb="2" eb="4">
      <t>セイギョ</t>
    </rPh>
    <phoneticPr fontId="20"/>
  </si>
  <si>
    <t>空気質環境</t>
    <rPh sb="0" eb="2">
      <t>クウキ</t>
    </rPh>
    <rPh sb="2" eb="3">
      <t>シツ</t>
    </rPh>
    <rPh sb="3" eb="5">
      <t>カンキョウ</t>
    </rPh>
    <phoneticPr fontId="20"/>
  </si>
  <si>
    <t>発生源対策</t>
    <rPh sb="0" eb="3">
      <t>ﾊｯｾｲｹﾞﾝ</t>
    </rPh>
    <rPh sb="3" eb="5">
      <t>ﾀｲｻｸ</t>
    </rPh>
    <phoneticPr fontId="30" type="noConversion"/>
  </si>
  <si>
    <t>化学汚染物質</t>
    <rPh sb="0" eb="2">
      <t>カガク</t>
    </rPh>
    <rPh sb="4" eb="6">
      <t>ブッシツ</t>
    </rPh>
    <phoneticPr fontId="20"/>
  </si>
  <si>
    <t>アスベスト対策</t>
    <rPh sb="5" eb="7">
      <t>タイサク</t>
    </rPh>
    <phoneticPr fontId="20"/>
  </si>
  <si>
    <t>ダニ・カビ等</t>
    <rPh sb="5" eb="6">
      <t>ナド</t>
    </rPh>
    <phoneticPr fontId="20"/>
  </si>
  <si>
    <t>レジオネラ対策</t>
    <rPh sb="5" eb="7">
      <t>タイサク</t>
    </rPh>
    <phoneticPr fontId="20"/>
  </si>
  <si>
    <t>換気</t>
    <rPh sb="0" eb="2">
      <t>ｶﾝｷ</t>
    </rPh>
    <phoneticPr fontId="30" type="noConversion"/>
  </si>
  <si>
    <t>換気量</t>
    <rPh sb="0" eb="3">
      <t>カンキリョウ</t>
    </rPh>
    <phoneticPr fontId="20"/>
  </si>
  <si>
    <t>自然換気性能</t>
    <rPh sb="0" eb="2">
      <t>シゼン</t>
    </rPh>
    <rPh sb="2" eb="4">
      <t>カンキ</t>
    </rPh>
    <rPh sb="4" eb="6">
      <t>セイノウ</t>
    </rPh>
    <phoneticPr fontId="20"/>
  </si>
  <si>
    <t>取り入れ外気への配慮</t>
    <rPh sb="0" eb="1">
      <t>ト</t>
    </rPh>
    <rPh sb="2" eb="3">
      <t>イ</t>
    </rPh>
    <rPh sb="4" eb="6">
      <t>ガイキ</t>
    </rPh>
    <rPh sb="8" eb="10">
      <t>ハイリョ</t>
    </rPh>
    <phoneticPr fontId="20"/>
  </si>
  <si>
    <t>給気計画</t>
    <rPh sb="0" eb="1">
      <t>キュウ</t>
    </rPh>
    <rPh sb="1" eb="2">
      <t>キ</t>
    </rPh>
    <rPh sb="2" eb="4">
      <t>ケイカク</t>
    </rPh>
    <phoneticPr fontId="20"/>
  </si>
  <si>
    <t>運用管理</t>
    <rPh sb="0" eb="2">
      <t>ウンヨウ</t>
    </rPh>
    <rPh sb="2" eb="4">
      <t>カンリ</t>
    </rPh>
    <phoneticPr fontId="20"/>
  </si>
  <si>
    <r>
      <t>CO</t>
    </r>
    <r>
      <rPr>
        <vertAlign val="subscript"/>
        <sz val="10"/>
        <rFont val="ＭＳ Ｐゴシック"/>
        <family val="3"/>
        <charset val="128"/>
      </rPr>
      <t>2</t>
    </r>
    <r>
      <rPr>
        <sz val="10"/>
        <rFont val="ＭＳ Ｐゴシック"/>
        <family val="3"/>
        <charset val="128"/>
      </rPr>
      <t>の監視</t>
    </r>
    <rPh sb="4" eb="6">
      <t>カンシ</t>
    </rPh>
    <phoneticPr fontId="20"/>
  </si>
  <si>
    <t>喫煙の制御</t>
    <rPh sb="0" eb="2">
      <t>キツエン</t>
    </rPh>
    <rPh sb="3" eb="5">
      <t>セイギョ</t>
    </rPh>
    <phoneticPr fontId="20"/>
  </si>
  <si>
    <t>Q2</t>
    <phoneticPr fontId="30" type="noConversion"/>
  </si>
  <si>
    <t>サービス性能</t>
    <phoneticPr fontId="20"/>
  </si>
  <si>
    <t>機能性</t>
    <rPh sb="0" eb="3">
      <t>ｷﾉｳｾｲ</t>
    </rPh>
    <phoneticPr fontId="30" type="noConversion"/>
  </si>
  <si>
    <t>機能性・使いやすさ</t>
    <rPh sb="0" eb="3">
      <t>キノウセイ</t>
    </rPh>
    <rPh sb="4" eb="5">
      <t>ツカ</t>
    </rPh>
    <phoneticPr fontId="20"/>
  </si>
  <si>
    <t>広さ・収納性</t>
    <rPh sb="0" eb="1">
      <t>ヒロ</t>
    </rPh>
    <rPh sb="3" eb="5">
      <t>シュウノウ</t>
    </rPh>
    <rPh sb="5" eb="6">
      <t>セイ</t>
    </rPh>
    <phoneticPr fontId="20"/>
  </si>
  <si>
    <t>高度情報通信設備対応</t>
    <rPh sb="0" eb="2">
      <t>コウド</t>
    </rPh>
    <rPh sb="2" eb="4">
      <t>ジョウホウ</t>
    </rPh>
    <rPh sb="4" eb="6">
      <t>ツウシン</t>
    </rPh>
    <rPh sb="6" eb="8">
      <t>セツビ</t>
    </rPh>
    <rPh sb="8" eb="10">
      <t>タイオウ</t>
    </rPh>
    <phoneticPr fontId="20"/>
  </si>
  <si>
    <t>バリアフリー計画</t>
    <rPh sb="6" eb="8">
      <t>ケイカク</t>
    </rPh>
    <phoneticPr fontId="20"/>
  </si>
  <si>
    <t>心理性・快適性</t>
    <rPh sb="0" eb="1">
      <t>ｺｺﾛ</t>
    </rPh>
    <rPh sb="1" eb="3">
      <t>ﾘｾｲ</t>
    </rPh>
    <rPh sb="4" eb="7">
      <t>ｶｲﾃｷｾｲ</t>
    </rPh>
    <phoneticPr fontId="30" type="noConversion"/>
  </si>
  <si>
    <t>広さ感・景観</t>
    <rPh sb="0" eb="1">
      <t>ヒロ</t>
    </rPh>
    <rPh sb="2" eb="3">
      <t>カン</t>
    </rPh>
    <rPh sb="4" eb="6">
      <t>ケイカン</t>
    </rPh>
    <phoneticPr fontId="20"/>
  </si>
  <si>
    <t>リフレッシュスペース</t>
    <phoneticPr fontId="20"/>
  </si>
  <si>
    <t>内装計画</t>
    <rPh sb="0" eb="2">
      <t>ナイソウ</t>
    </rPh>
    <rPh sb="2" eb="4">
      <t>ケイカク</t>
    </rPh>
    <phoneticPr fontId="20"/>
  </si>
  <si>
    <t>維持管理</t>
    <rPh sb="0" eb="2">
      <t>ｲｼﾞ</t>
    </rPh>
    <rPh sb="2" eb="4">
      <t>ｶﾝﾘ</t>
    </rPh>
    <phoneticPr fontId="2" type="noConversion"/>
  </si>
  <si>
    <t>維持管理用機能の確保　[清掃管理業務]</t>
    <rPh sb="12" eb="14">
      <t>セイソウ</t>
    </rPh>
    <rPh sb="14" eb="16">
      <t>カンリ</t>
    </rPh>
    <rPh sb="16" eb="18">
      <t>ギョウム</t>
    </rPh>
    <phoneticPr fontId="20"/>
  </si>
  <si>
    <t>衛生管理業務</t>
    <rPh sb="0" eb="2">
      <t>エイセイ</t>
    </rPh>
    <rPh sb="2" eb="4">
      <t>カンリ</t>
    </rPh>
    <rPh sb="4" eb="6">
      <t>ギョウム</t>
    </rPh>
    <phoneticPr fontId="20"/>
  </si>
  <si>
    <t>耐用性・信頼性</t>
    <rPh sb="0" eb="3">
      <t>ﾀｲﾖｳｾｲ</t>
    </rPh>
    <rPh sb="4" eb="6">
      <t>ｼﾝﾗｲ</t>
    </rPh>
    <rPh sb="6" eb="7">
      <t>ｾｲ</t>
    </rPh>
    <phoneticPr fontId="30" type="noConversion"/>
  </si>
  <si>
    <t>耐震･免震</t>
    <rPh sb="0" eb="2">
      <t>タイシン</t>
    </rPh>
    <rPh sb="3" eb="4">
      <t>メン</t>
    </rPh>
    <rPh sb="4" eb="5">
      <t>フル</t>
    </rPh>
    <phoneticPr fontId="20"/>
  </si>
  <si>
    <t>耐震性</t>
    <rPh sb="0" eb="3">
      <t>タイシンセイ</t>
    </rPh>
    <phoneticPr fontId="20"/>
  </si>
  <si>
    <t>免震制振性能</t>
    <rPh sb="0" eb="1">
      <t>メン</t>
    </rPh>
    <rPh sb="1" eb="2">
      <t>シン</t>
    </rPh>
    <rPh sb="2" eb="3">
      <t>セイ</t>
    </rPh>
    <rPh sb="3" eb="4">
      <t>オサム</t>
    </rPh>
    <rPh sb="4" eb="6">
      <t>セイノウ</t>
    </rPh>
    <phoneticPr fontId="20"/>
  </si>
  <si>
    <t>部品・部材の耐用年数</t>
    <rPh sb="0" eb="2">
      <t>ブヒン</t>
    </rPh>
    <rPh sb="3" eb="4">
      <t>ブ</t>
    </rPh>
    <rPh sb="4" eb="5">
      <t>ザイ</t>
    </rPh>
    <rPh sb="6" eb="8">
      <t>タイヨウ</t>
    </rPh>
    <rPh sb="8" eb="10">
      <t>ネンスウ</t>
    </rPh>
    <phoneticPr fontId="20"/>
  </si>
  <si>
    <t>躯体材料の耐用年数</t>
    <rPh sb="0" eb="2">
      <t>クタイ</t>
    </rPh>
    <rPh sb="2" eb="4">
      <t>ザイリョウ</t>
    </rPh>
    <rPh sb="5" eb="7">
      <t>タイヨウ</t>
    </rPh>
    <rPh sb="7" eb="9">
      <t>ネンスウ</t>
    </rPh>
    <phoneticPr fontId="20"/>
  </si>
  <si>
    <t>外壁仕上げ材の補修必要間隔</t>
    <rPh sb="0" eb="2">
      <t>ガイヘキ</t>
    </rPh>
    <rPh sb="2" eb="4">
      <t>シア</t>
    </rPh>
    <rPh sb="5" eb="6">
      <t>ザイ</t>
    </rPh>
    <rPh sb="7" eb="9">
      <t>ホシュウ</t>
    </rPh>
    <rPh sb="9" eb="11">
      <t>ヒツヨウ</t>
    </rPh>
    <rPh sb="11" eb="13">
      <t>カンカク</t>
    </rPh>
    <phoneticPr fontId="20"/>
  </si>
  <si>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0"/>
  </si>
  <si>
    <t>空調換気ダクトの更新必要間隔</t>
    <rPh sb="0" eb="2">
      <t>クウチョウ</t>
    </rPh>
    <rPh sb="2" eb="4">
      <t>カンキ</t>
    </rPh>
    <rPh sb="8" eb="10">
      <t>コウシン</t>
    </rPh>
    <rPh sb="10" eb="12">
      <t>ヒツヨウ</t>
    </rPh>
    <rPh sb="12" eb="14">
      <t>カンカク</t>
    </rPh>
    <phoneticPr fontId="20"/>
  </si>
  <si>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0"/>
  </si>
  <si>
    <t>主要設備機器の更新必要間隔</t>
    <rPh sb="0" eb="2">
      <t>シュヨウ</t>
    </rPh>
    <rPh sb="2" eb="4">
      <t>セツビ</t>
    </rPh>
    <rPh sb="4" eb="6">
      <t>キキ</t>
    </rPh>
    <rPh sb="7" eb="9">
      <t>コウシン</t>
    </rPh>
    <rPh sb="9" eb="11">
      <t>ヒツヨウ</t>
    </rPh>
    <rPh sb="11" eb="13">
      <t>カンカク</t>
    </rPh>
    <phoneticPr fontId="20"/>
  </si>
  <si>
    <t>適切な更新</t>
    <rPh sb="3" eb="5">
      <t>コウシン</t>
    </rPh>
    <phoneticPr fontId="20"/>
  </si>
  <si>
    <t>屋上（屋根）・外壁仕上げ材の更新</t>
  </si>
  <si>
    <t>配管・配線材料の更新</t>
  </si>
  <si>
    <t>主要設備機器の更新</t>
  </si>
  <si>
    <t>信頼性</t>
    <rPh sb="0" eb="3">
      <t>シンライセイ</t>
    </rPh>
    <phoneticPr fontId="20"/>
  </si>
  <si>
    <t>空調・換気設備</t>
    <rPh sb="0" eb="2">
      <t>クウチョウ</t>
    </rPh>
    <rPh sb="3" eb="5">
      <t>カンキ</t>
    </rPh>
    <rPh sb="5" eb="7">
      <t>セツビ</t>
    </rPh>
    <phoneticPr fontId="20"/>
  </si>
  <si>
    <t>給排水・衛生設備</t>
    <rPh sb="0" eb="3">
      <t>キュウハイスイ</t>
    </rPh>
    <rPh sb="4" eb="6">
      <t>エイセイ</t>
    </rPh>
    <rPh sb="6" eb="8">
      <t>セツビ</t>
    </rPh>
    <phoneticPr fontId="20"/>
  </si>
  <si>
    <t>電気設備</t>
    <rPh sb="0" eb="2">
      <t>デンキ</t>
    </rPh>
    <rPh sb="2" eb="4">
      <t>セツビ</t>
    </rPh>
    <phoneticPr fontId="20"/>
  </si>
  <si>
    <t>機械・配管支持方法</t>
    <rPh sb="0" eb="2">
      <t>キカイ</t>
    </rPh>
    <rPh sb="3" eb="5">
      <t>ハイカン</t>
    </rPh>
    <rPh sb="5" eb="7">
      <t>シジ</t>
    </rPh>
    <rPh sb="7" eb="9">
      <t>ホウホウ</t>
    </rPh>
    <phoneticPr fontId="20"/>
  </si>
  <si>
    <t>通信・情報設備</t>
    <rPh sb="0" eb="2">
      <t>ツウシン</t>
    </rPh>
    <rPh sb="3" eb="5">
      <t>ジョウホウ</t>
    </rPh>
    <rPh sb="5" eb="7">
      <t>セツビ</t>
    </rPh>
    <phoneticPr fontId="20"/>
  </si>
  <si>
    <t>対応性・更新性</t>
    <rPh sb="0" eb="3">
      <t>タイオウセイ</t>
    </rPh>
    <rPh sb="4" eb="6">
      <t>コウシン</t>
    </rPh>
    <rPh sb="6" eb="7">
      <t>セイ</t>
    </rPh>
    <phoneticPr fontId="20"/>
  </si>
  <si>
    <t>空間のゆとり</t>
  </si>
  <si>
    <t>階高のゆとり</t>
    <rPh sb="0" eb="1">
      <t>カイ</t>
    </rPh>
    <rPh sb="1" eb="2">
      <t>ダカ</t>
    </rPh>
    <phoneticPr fontId="20"/>
  </si>
  <si>
    <t>空間の形状・自由さ</t>
    <rPh sb="0" eb="2">
      <t>クウカン</t>
    </rPh>
    <rPh sb="3" eb="5">
      <t>ケイジョウ</t>
    </rPh>
    <rPh sb="6" eb="8">
      <t>ジユウ</t>
    </rPh>
    <phoneticPr fontId="20"/>
  </si>
  <si>
    <t>荷重のゆとり</t>
  </si>
  <si>
    <t>設備の更新性</t>
  </si>
  <si>
    <t>空調配管の更新性</t>
    <rPh sb="0" eb="2">
      <t>クウチョウ</t>
    </rPh>
    <rPh sb="2" eb="4">
      <t>ハイカン</t>
    </rPh>
    <rPh sb="5" eb="7">
      <t>コウシン</t>
    </rPh>
    <rPh sb="7" eb="8">
      <t>セイ</t>
    </rPh>
    <phoneticPr fontId="20"/>
  </si>
  <si>
    <t>給排水管の更新性</t>
    <rPh sb="0" eb="1">
      <t>キュウ</t>
    </rPh>
    <rPh sb="1" eb="4">
      <t>ハイスイカン</t>
    </rPh>
    <rPh sb="5" eb="7">
      <t>コウシン</t>
    </rPh>
    <rPh sb="7" eb="8">
      <t>セイ</t>
    </rPh>
    <phoneticPr fontId="20"/>
  </si>
  <si>
    <t>電気配線の更新性</t>
    <rPh sb="0" eb="2">
      <t>デンキ</t>
    </rPh>
    <rPh sb="2" eb="4">
      <t>ハイセン</t>
    </rPh>
    <rPh sb="5" eb="7">
      <t>コウシン</t>
    </rPh>
    <rPh sb="7" eb="8">
      <t>セイ</t>
    </rPh>
    <phoneticPr fontId="20"/>
  </si>
  <si>
    <t>通信配線の更新性</t>
    <rPh sb="0" eb="2">
      <t>ツウシン</t>
    </rPh>
    <rPh sb="2" eb="4">
      <t>ハイセン</t>
    </rPh>
    <rPh sb="5" eb="7">
      <t>コウシン</t>
    </rPh>
    <rPh sb="7" eb="8">
      <t>セイ</t>
    </rPh>
    <phoneticPr fontId="20"/>
  </si>
  <si>
    <t>設備機器の更新性</t>
    <rPh sb="0" eb="2">
      <t>セツビ</t>
    </rPh>
    <rPh sb="2" eb="4">
      <t>キキ</t>
    </rPh>
    <rPh sb="5" eb="7">
      <t>コウシン</t>
    </rPh>
    <rPh sb="7" eb="8">
      <t>セイ</t>
    </rPh>
    <phoneticPr fontId="20"/>
  </si>
  <si>
    <t>バックアップスペースの確保</t>
    <rPh sb="11" eb="13">
      <t>カクホ</t>
    </rPh>
    <phoneticPr fontId="20"/>
  </si>
  <si>
    <t>Q3</t>
    <phoneticPr fontId="30" type="noConversion"/>
  </si>
  <si>
    <t>室外環境（敷地内）</t>
    <phoneticPr fontId="20"/>
  </si>
  <si>
    <t>生物環境の保全と創出[生物環境の保全]</t>
    <rPh sb="0" eb="2">
      <t>セイブツ</t>
    </rPh>
    <rPh sb="2" eb="4">
      <t>カンキョウ</t>
    </rPh>
    <rPh sb="5" eb="7">
      <t>ホゼン</t>
    </rPh>
    <rPh sb="8" eb="10">
      <t>ソウシュツ</t>
    </rPh>
    <phoneticPr fontId="20"/>
  </si>
  <si>
    <t>まちなみ・景観への配慮</t>
    <rPh sb="5" eb="7">
      <t>ケイカン</t>
    </rPh>
    <rPh sb="9" eb="11">
      <t>ハイリョ</t>
    </rPh>
    <phoneticPr fontId="20"/>
  </si>
  <si>
    <t>地域性・アメニティへの配慮</t>
    <rPh sb="0" eb="3">
      <t>ﾁｲｷｾｲ</t>
    </rPh>
    <rPh sb="11" eb="13">
      <t>ﾊｲﾘｮ</t>
    </rPh>
    <phoneticPr fontId="30" type="noConversion"/>
  </si>
  <si>
    <t>地域性への配慮、快適性の向上</t>
  </si>
  <si>
    <t>敷地内温熱環境の向上</t>
    <rPh sb="0" eb="2">
      <t>シキチ</t>
    </rPh>
    <rPh sb="2" eb="3">
      <t>ナイ</t>
    </rPh>
    <rPh sb="3" eb="5">
      <t>オンネツ</t>
    </rPh>
    <rPh sb="8" eb="10">
      <t>コウジョウ</t>
    </rPh>
    <phoneticPr fontId="20"/>
  </si>
  <si>
    <t>LR　建築物の環境負荷低減性</t>
    <phoneticPr fontId="20"/>
  </si>
  <si>
    <t>LR1</t>
    <phoneticPr fontId="30" type="noConversion"/>
  </si>
  <si>
    <t>エネルギー</t>
    <phoneticPr fontId="20"/>
  </si>
  <si>
    <t>自然エネルギー利用</t>
    <rPh sb="0" eb="2">
      <t>ｼｾﾞﾝ</t>
    </rPh>
    <rPh sb="7" eb="9">
      <t>ﾘﾖｳ</t>
    </rPh>
    <phoneticPr fontId="30" type="noConversion"/>
  </si>
  <si>
    <t>自然エネルギーの直接利用</t>
  </si>
  <si>
    <t>自然エネルギーの変換利用</t>
  </si>
  <si>
    <t>設備システムの高効率化</t>
    <rPh sb="0" eb="2">
      <t>ｾﾂﾋﾞ</t>
    </rPh>
    <rPh sb="7" eb="8">
      <t>ｺｳ</t>
    </rPh>
    <rPh sb="8" eb="10">
      <t>ｺｳﾘﾂ</t>
    </rPh>
    <rPh sb="10" eb="11">
      <t>ｶ</t>
    </rPh>
    <phoneticPr fontId="30" type="noConversion"/>
  </si>
  <si>
    <t>空調設備</t>
  </si>
  <si>
    <t>換気設備</t>
  </si>
  <si>
    <t>照明設備</t>
  </si>
  <si>
    <t>昇降機設備</t>
  </si>
  <si>
    <t>効率的運用</t>
    <rPh sb="0" eb="3">
      <t>ｺｳﾘﾂﾃｷ</t>
    </rPh>
    <rPh sb="3" eb="5">
      <t>ｳﾝﾖｳ</t>
    </rPh>
    <phoneticPr fontId="30" type="noConversion"/>
  </si>
  <si>
    <t>運用管理体制</t>
    <rPh sb="0" eb="2">
      <t>ｳﾝﾖｳ</t>
    </rPh>
    <rPh sb="2" eb="4">
      <t>ｶﾝﾘ</t>
    </rPh>
    <rPh sb="4" eb="6">
      <t>ﾀｲｾｲ</t>
    </rPh>
    <phoneticPr fontId="30" type="noConversion"/>
  </si>
  <si>
    <t>LR2</t>
    <phoneticPr fontId="30" type="noConversion"/>
  </si>
  <si>
    <t>資源・マテリアル</t>
    <phoneticPr fontId="20"/>
  </si>
  <si>
    <t>水資源保護</t>
    <rPh sb="0" eb="1">
      <t>ﾐｽﾞ</t>
    </rPh>
    <rPh sb="1" eb="3">
      <t>ｼｹﾞﾝ</t>
    </rPh>
    <rPh sb="3" eb="5">
      <t>ﾎｺﾞ</t>
    </rPh>
    <phoneticPr fontId="30" type="noConversion"/>
  </si>
  <si>
    <t>節水</t>
    <rPh sb="0" eb="2">
      <t>ｾｯｽｲ</t>
    </rPh>
    <phoneticPr fontId="30" type="noConversion"/>
  </si>
  <si>
    <t>雨水利用・雑排水再利用</t>
    <rPh sb="0" eb="2">
      <t>ｳｽｲ</t>
    </rPh>
    <rPh sb="2" eb="4">
      <t>ﾘﾖｳ</t>
    </rPh>
    <rPh sb="5" eb="8">
      <t>ｻﾞﾂﾊｲｽｲ</t>
    </rPh>
    <rPh sb="8" eb="9">
      <t>ｻｲ</t>
    </rPh>
    <rPh sb="9" eb="11">
      <t>ﾘﾖｳ</t>
    </rPh>
    <phoneticPr fontId="30" type="noConversion"/>
  </si>
  <si>
    <t>雨水利用システム導入の有無　[雨水利用率]</t>
    <rPh sb="0" eb="2">
      <t>ウスイ</t>
    </rPh>
    <rPh sb="2" eb="4">
      <t>リヨウ</t>
    </rPh>
    <rPh sb="8" eb="10">
      <t>ドウニュウ</t>
    </rPh>
    <rPh sb="11" eb="13">
      <t>ウム</t>
    </rPh>
    <rPh sb="15" eb="17">
      <t>アマミズ</t>
    </rPh>
    <rPh sb="17" eb="20">
      <t>リヨウリツ</t>
    </rPh>
    <phoneticPr fontId="20"/>
  </si>
  <si>
    <t>非再生性資源の使用量削減</t>
    <rPh sb="0" eb="1">
      <t>ヒ</t>
    </rPh>
    <rPh sb="1" eb="3">
      <t>サイセイ</t>
    </rPh>
    <rPh sb="3" eb="4">
      <t>セイ</t>
    </rPh>
    <rPh sb="4" eb="6">
      <t>シゲン</t>
    </rPh>
    <rPh sb="7" eb="10">
      <t>シヨウリョウ</t>
    </rPh>
    <rPh sb="10" eb="12">
      <t>サクゲン</t>
    </rPh>
    <phoneticPr fontId="20"/>
  </si>
  <si>
    <t>材料使用量の削減</t>
    <rPh sb="0" eb="2">
      <t>ザイリョウ</t>
    </rPh>
    <rPh sb="2" eb="4">
      <t>シヨウ</t>
    </rPh>
    <rPh sb="4" eb="5">
      <t>リョウ</t>
    </rPh>
    <rPh sb="6" eb="8">
      <t>サクゲン</t>
    </rPh>
    <phoneticPr fontId="20"/>
  </si>
  <si>
    <t>既存建築躯体等の継続使用</t>
    <rPh sb="6" eb="7">
      <t>トウ</t>
    </rPh>
    <rPh sb="8" eb="10">
      <t>ケイゾク</t>
    </rPh>
    <rPh sb="10" eb="12">
      <t>シヨウ</t>
    </rPh>
    <phoneticPr fontId="20"/>
  </si>
  <si>
    <t>躯体材料におけるリサイクル材の使用</t>
    <rPh sb="0" eb="2">
      <t>クタイ</t>
    </rPh>
    <rPh sb="2" eb="4">
      <t>ザイリョウ</t>
    </rPh>
    <rPh sb="13" eb="14">
      <t>ザイ</t>
    </rPh>
    <rPh sb="15" eb="17">
      <t>シヨウ</t>
    </rPh>
    <phoneticPr fontId="20"/>
  </si>
  <si>
    <t>持続可能な森林から産出された木材</t>
    <rPh sb="5" eb="7">
      <t>シンリン</t>
    </rPh>
    <rPh sb="9" eb="11">
      <t>サンシュツ</t>
    </rPh>
    <rPh sb="14" eb="16">
      <t>モクザイ</t>
    </rPh>
    <phoneticPr fontId="20"/>
  </si>
  <si>
    <t>部材の再利用可能性向上への取組み</t>
    <rPh sb="9" eb="11">
      <t>コウジョウ</t>
    </rPh>
    <rPh sb="13" eb="15">
      <t>トリク</t>
    </rPh>
    <phoneticPr fontId="20"/>
  </si>
  <si>
    <t>汚染物質含有材料の使用回避</t>
    <rPh sb="0" eb="2">
      <t>オセン</t>
    </rPh>
    <rPh sb="2" eb="4">
      <t>ブッシツ</t>
    </rPh>
    <rPh sb="4" eb="6">
      <t>ガンユウ</t>
    </rPh>
    <rPh sb="6" eb="8">
      <t>ザイリョウ</t>
    </rPh>
    <rPh sb="9" eb="11">
      <t>シヨウ</t>
    </rPh>
    <rPh sb="11" eb="13">
      <t>カイヒ</t>
    </rPh>
    <phoneticPr fontId="20"/>
  </si>
  <si>
    <t>有害物質を含まない材料の使用</t>
    <rPh sb="0" eb="2">
      <t>ユウガイ</t>
    </rPh>
    <rPh sb="2" eb="4">
      <t>ブッシツ</t>
    </rPh>
    <rPh sb="5" eb="6">
      <t>フク</t>
    </rPh>
    <rPh sb="12" eb="14">
      <t>シヨウ</t>
    </rPh>
    <phoneticPr fontId="20"/>
  </si>
  <si>
    <t>フロン・ハロンの回避</t>
  </si>
  <si>
    <t>消火剤</t>
    <rPh sb="0" eb="3">
      <t>ショウカザイ</t>
    </rPh>
    <phoneticPr fontId="20"/>
  </si>
  <si>
    <t>冷媒</t>
    <rPh sb="0" eb="2">
      <t>レイバイ</t>
    </rPh>
    <phoneticPr fontId="20"/>
  </si>
  <si>
    <t>地球温暖化への配慮</t>
    <rPh sb="0" eb="2">
      <t>ﾁｷｭｳ</t>
    </rPh>
    <rPh sb="2" eb="5">
      <t>ｵﾝﾀﾞﾝｶ</t>
    </rPh>
    <rPh sb="7" eb="9">
      <t>ﾊｲﾘｮ</t>
    </rPh>
    <phoneticPr fontId="2" type="noConversion"/>
  </si>
  <si>
    <t>地域環境への配慮</t>
    <rPh sb="0" eb="2">
      <t>ﾁｲｷ</t>
    </rPh>
    <rPh sb="2" eb="4">
      <t>ｶﾝｷｮｳ</t>
    </rPh>
    <rPh sb="6" eb="8">
      <t>ﾊｲﾘｮ</t>
    </rPh>
    <phoneticPr fontId="2" type="noConversion"/>
  </si>
  <si>
    <t>大気汚染防止</t>
    <rPh sb="0" eb="2">
      <t>タイキ</t>
    </rPh>
    <rPh sb="2" eb="4">
      <t>オセン</t>
    </rPh>
    <rPh sb="4" eb="6">
      <t>ボウシ</t>
    </rPh>
    <phoneticPr fontId="20"/>
  </si>
  <si>
    <t>温熱環境悪化の改善</t>
    <phoneticPr fontId="20"/>
  </si>
  <si>
    <t>地域インフラへの負荷抑制</t>
    <phoneticPr fontId="20"/>
  </si>
  <si>
    <t>雨水排水負荷低減</t>
    <phoneticPr fontId="20"/>
  </si>
  <si>
    <t>汚水処理負荷抑制</t>
    <phoneticPr fontId="20"/>
  </si>
  <si>
    <t>交通負荷抑制</t>
    <phoneticPr fontId="20"/>
  </si>
  <si>
    <t>廃棄物処理負荷抑制</t>
    <phoneticPr fontId="20"/>
  </si>
  <si>
    <t>周辺環境への配慮</t>
    <rPh sb="0" eb="2">
      <t>ｼｭｳﾍﾝ</t>
    </rPh>
    <rPh sb="2" eb="4">
      <t>ｶﾝｷｮｳ</t>
    </rPh>
    <rPh sb="6" eb="8">
      <t>ﾊｲﾘｮ</t>
    </rPh>
    <phoneticPr fontId="2" type="noConversion"/>
  </si>
  <si>
    <t>騒音・振動・悪臭の防止</t>
    <rPh sb="0" eb="2">
      <t>ソウオン</t>
    </rPh>
    <rPh sb="3" eb="5">
      <t>シンドウ</t>
    </rPh>
    <rPh sb="6" eb="8">
      <t>アクシュウ</t>
    </rPh>
    <rPh sb="9" eb="11">
      <t>ボウシ</t>
    </rPh>
    <phoneticPr fontId="20"/>
  </si>
  <si>
    <t>騒音</t>
    <phoneticPr fontId="20"/>
  </si>
  <si>
    <t>振動</t>
    <phoneticPr fontId="20"/>
  </si>
  <si>
    <t>悪臭</t>
    <phoneticPr fontId="20"/>
  </si>
  <si>
    <t>光害の抑制</t>
    <rPh sb="0" eb="1">
      <t>ヒカリ</t>
    </rPh>
    <rPh sb="1" eb="2">
      <t>ガイ</t>
    </rPh>
    <rPh sb="3" eb="5">
      <t>ヨクセイ</t>
    </rPh>
    <phoneticPr fontId="20"/>
  </si>
  <si>
    <t>外に漏れる光への対策</t>
    <phoneticPr fontId="20"/>
  </si>
  <si>
    <t>昼光の建物外壁による反射光への対策</t>
    <phoneticPr fontId="20"/>
  </si>
  <si>
    <t xml:space="preserve"> 工場、車庫、倉庫、観覧場、卸売市場、電算室など</t>
    <rPh sb="1" eb="3">
      <t>コウジョウ</t>
    </rPh>
    <rPh sb="4" eb="6">
      <t>シャコ</t>
    </rPh>
    <rPh sb="7" eb="9">
      <t>ソウコ</t>
    </rPh>
    <rPh sb="10" eb="12">
      <t>カンラン</t>
    </rPh>
    <rPh sb="12" eb="13">
      <t>バ</t>
    </rPh>
    <rPh sb="14" eb="16">
      <t>オロシウリ</t>
    </rPh>
    <rPh sb="16" eb="18">
      <t>シジョウ</t>
    </rPh>
    <rPh sb="19" eb="21">
      <t>デンサン</t>
    </rPh>
    <rPh sb="21" eb="22">
      <t>シツ</t>
    </rPh>
    <phoneticPr fontId="20"/>
  </si>
  <si>
    <t>発泡剤（断熱材等）</t>
    <rPh sb="0" eb="2">
      <t>ハッポウ</t>
    </rPh>
    <rPh sb="2" eb="3">
      <t>ザイ</t>
    </rPh>
    <rPh sb="4" eb="6">
      <t>ダンネツ</t>
    </rPh>
    <rPh sb="6" eb="7">
      <t>ザイ</t>
    </rPh>
    <rPh sb="7" eb="8">
      <t>トウ</t>
    </rPh>
    <phoneticPr fontId="20"/>
  </si>
  <si>
    <t>雑排水等利用システム導入の有無　[雑排水再利用率]</t>
    <rPh sb="0" eb="3">
      <t>ザッパイスイ</t>
    </rPh>
    <rPh sb="3" eb="4">
      <t>ナド</t>
    </rPh>
    <rPh sb="4" eb="6">
      <t>リヨウ</t>
    </rPh>
    <rPh sb="10" eb="12">
      <t>ドウニュウ</t>
    </rPh>
    <rPh sb="13" eb="15">
      <t>ウム</t>
    </rPh>
    <rPh sb="17" eb="18">
      <t>ザツ</t>
    </rPh>
    <rPh sb="18" eb="20">
      <t>ハイスイ</t>
    </rPh>
    <rPh sb="20" eb="21">
      <t>サイ</t>
    </rPh>
    <rPh sb="21" eb="23">
      <t>リヨウ</t>
    </rPh>
    <rPh sb="23" eb="24">
      <t>リツ</t>
    </rPh>
    <phoneticPr fontId="20"/>
  </si>
  <si>
    <t>設備騒音対策</t>
    <phoneticPr fontId="20"/>
  </si>
  <si>
    <t>室内騒音レベル</t>
    <rPh sb="0" eb="2">
      <t>シツナイ</t>
    </rPh>
    <phoneticPr fontId="20"/>
  </si>
  <si>
    <t>既存</t>
    <rPh sb="0" eb="2">
      <t>キソン</t>
    </rPh>
    <phoneticPr fontId="20"/>
  </si>
  <si>
    <t>新築</t>
    <rPh sb="0" eb="2">
      <t>シンチク</t>
    </rPh>
    <phoneticPr fontId="20"/>
  </si>
  <si>
    <t>既存学校版</t>
    <rPh sb="0" eb="2">
      <t>キソン</t>
    </rPh>
    <rPh sb="2" eb="4">
      <t>ガッコウ</t>
    </rPh>
    <rPh sb="4" eb="5">
      <t>バン</t>
    </rPh>
    <phoneticPr fontId="20"/>
  </si>
  <si>
    <t>基本設計段階</t>
    <rPh sb="0" eb="2">
      <t>キホン</t>
    </rPh>
    <rPh sb="2" eb="4">
      <t>セッケイ</t>
    </rPh>
    <rPh sb="4" eb="6">
      <t>ダンカイ</t>
    </rPh>
    <phoneticPr fontId="20"/>
  </si>
  <si>
    <t>簡易評価</t>
    <rPh sb="0" eb="2">
      <t>カンイ</t>
    </rPh>
    <rPh sb="2" eb="4">
      <t>ヒョウカ</t>
    </rPh>
    <phoneticPr fontId="20"/>
  </si>
  <si>
    <t>実施設計段階</t>
    <rPh sb="0" eb="2">
      <t>ジッシ</t>
    </rPh>
    <rPh sb="2" eb="4">
      <t>セッケイ</t>
    </rPh>
    <rPh sb="4" eb="6">
      <t>ダンカイ</t>
    </rPh>
    <phoneticPr fontId="20"/>
  </si>
  <si>
    <t>省エネルギー計画書による評価</t>
    <rPh sb="0" eb="1">
      <t>ショウ</t>
    </rPh>
    <rPh sb="6" eb="9">
      <t>ケイカクショ</t>
    </rPh>
    <rPh sb="12" eb="14">
      <t>ヒョウカ</t>
    </rPh>
    <phoneticPr fontId="20"/>
  </si>
  <si>
    <t>竣工段階</t>
    <rPh sb="0" eb="2">
      <t>シュンコウ</t>
    </rPh>
    <rPh sb="2" eb="4">
      <t>ダンカイ</t>
    </rPh>
    <phoneticPr fontId="20"/>
  </si>
  <si>
    <t>維持管理に配慮した設計</t>
    <rPh sb="0" eb="2">
      <t>イジ</t>
    </rPh>
    <rPh sb="2" eb="4">
      <t>カンリ</t>
    </rPh>
    <rPh sb="5" eb="7">
      <t>ハイリョ</t>
    </rPh>
    <rPh sb="9" eb="11">
      <t>セッケイ</t>
    </rPh>
    <phoneticPr fontId="20"/>
  </si>
  <si>
    <t>集合住宅</t>
    <rPh sb="0" eb="2">
      <t>シュウゴウ</t>
    </rPh>
    <rPh sb="2" eb="4">
      <t>ジュウタク</t>
    </rPh>
    <phoneticPr fontId="20"/>
  </si>
  <si>
    <t>集会所</t>
    <rPh sb="0" eb="2">
      <t>シュウカイ</t>
    </rPh>
    <rPh sb="2" eb="3">
      <t>ジョ</t>
    </rPh>
    <phoneticPr fontId="20"/>
  </si>
  <si>
    <t>ホテル</t>
  </si>
  <si>
    <t>風害の抑制</t>
    <phoneticPr fontId="30" type="noConversion"/>
  </si>
  <si>
    <t>-</t>
    <phoneticPr fontId="20"/>
  </si>
  <si>
    <t>室温</t>
    <rPh sb="0" eb="2">
      <t>シツオン</t>
    </rPh>
    <phoneticPr fontId="20"/>
  </si>
  <si>
    <t>映り込み対策</t>
    <rPh sb="0" eb="1">
      <t>ウツ</t>
    </rPh>
    <rPh sb="2" eb="3">
      <t>コ</t>
    </rPh>
    <rPh sb="4" eb="6">
      <t>タイサク</t>
    </rPh>
    <phoneticPr fontId="20"/>
  </si>
  <si>
    <t>小中高</t>
    <rPh sb="0" eb="3">
      <t>ショウチュウコウ</t>
    </rPh>
    <phoneticPr fontId="20"/>
  </si>
  <si>
    <t>室内騒音レベル</t>
    <rPh sb="0" eb="2">
      <t>シツナイ</t>
    </rPh>
    <rPh sb="2" eb="4">
      <t>ソウオン</t>
    </rPh>
    <phoneticPr fontId="20"/>
  </si>
  <si>
    <t>時間外空調に対する配慮</t>
  </si>
  <si>
    <t xml:space="preserve"> ダニ・カビ等</t>
  </si>
  <si>
    <t>生物資源の保全と創出</t>
    <rPh sb="2" eb="4">
      <t>シゲン</t>
    </rPh>
    <phoneticPr fontId="20"/>
  </si>
  <si>
    <t>雑排水等再利用システム導入の有無</t>
  </si>
  <si>
    <t>発泡剤（断熱材等）</t>
  </si>
  <si>
    <t>地域インフラへの負荷抑制</t>
    <rPh sb="0" eb="2">
      <t>チイキ</t>
    </rPh>
    <rPh sb="8" eb="10">
      <t>フカ</t>
    </rPh>
    <rPh sb="10" eb="12">
      <t>ヨクセイ</t>
    </rPh>
    <phoneticPr fontId="20"/>
  </si>
  <si>
    <t>悪臭</t>
    <rPh sb="0" eb="2">
      <t>アクシュウ</t>
    </rPh>
    <phoneticPr fontId="20"/>
  </si>
  <si>
    <t>総合的な取組み</t>
    <rPh sb="0" eb="3">
      <t>ソウゴウテキ</t>
    </rPh>
    <rPh sb="4" eb="5">
      <t>ト</t>
    </rPh>
    <rPh sb="5" eb="6">
      <t>ク</t>
    </rPh>
    <phoneticPr fontId="20"/>
  </si>
  <si>
    <t>清掃管理業務</t>
    <rPh sb="0" eb="2">
      <t>セイソウ</t>
    </rPh>
    <rPh sb="2" eb="4">
      <t>カンリ</t>
    </rPh>
    <rPh sb="4" eb="6">
      <t>ギョウム</t>
    </rPh>
    <phoneticPr fontId="20"/>
  </si>
  <si>
    <t>デパート・スーパー</t>
  </si>
  <si>
    <t>配慮項目</t>
    <phoneticPr fontId="20"/>
  </si>
  <si>
    <t>Q 建築物の環境品質</t>
    <phoneticPr fontId="20"/>
  </si>
  <si>
    <t>室内環境</t>
    <phoneticPr fontId="20"/>
  </si>
  <si>
    <t>湿度制御</t>
    <rPh sb="0" eb="2">
      <t>ｼﾂﾄﾞ</t>
    </rPh>
    <rPh sb="2" eb="4">
      <t>ｾｲｷﾞｮ</t>
    </rPh>
    <phoneticPr fontId="30" type="noConversion"/>
  </si>
  <si>
    <t>非再生性資源の使用量削減</t>
    <rPh sb="0" eb="1">
      <t>ﾋ</t>
    </rPh>
    <rPh sb="1" eb="3">
      <t>ｻｲｾｲ</t>
    </rPh>
    <rPh sb="3" eb="4">
      <t>ｾｲ</t>
    </rPh>
    <rPh sb="4" eb="6">
      <t>ｼｹﾞﾝ</t>
    </rPh>
    <rPh sb="7" eb="10">
      <t>ｼﾖｳﾘｮｳ</t>
    </rPh>
    <rPh sb="10" eb="12">
      <t>ｻｸｹﾞﾝ</t>
    </rPh>
    <phoneticPr fontId="30" type="noConversion"/>
  </si>
  <si>
    <t>地域区分Ⅰ</t>
    <phoneticPr fontId="20"/>
  </si>
  <si>
    <t>汚染物質含有材料の使用回避</t>
    <rPh sb="0" eb="2">
      <t>ｵｾﾝ</t>
    </rPh>
    <rPh sb="2" eb="4">
      <t>ﾌﾞｯｼﾂ</t>
    </rPh>
    <rPh sb="4" eb="6">
      <t>ｶﾞﾝﾕｳ</t>
    </rPh>
    <rPh sb="6" eb="8">
      <t>ｻﾞｲﾘｮｳ</t>
    </rPh>
    <rPh sb="9" eb="11">
      <t>ｼﾖｳ</t>
    </rPh>
    <rPh sb="11" eb="13">
      <t>ｶｲﾋ</t>
    </rPh>
    <phoneticPr fontId="30" type="noConversion"/>
  </si>
  <si>
    <t>音環境</t>
  </si>
  <si>
    <t>温熱環境</t>
  </si>
  <si>
    <t>0.　既存</t>
    <rPh sb="3" eb="5">
      <t>キソン</t>
    </rPh>
    <phoneticPr fontId="20"/>
  </si>
  <si>
    <t>延面積比率</t>
    <rPh sb="0" eb="1">
      <t>ノ</t>
    </rPh>
    <rPh sb="1" eb="3">
      <t>メンセキ</t>
    </rPh>
    <rPh sb="3" eb="5">
      <t>ヒリツ</t>
    </rPh>
    <phoneticPr fontId="20"/>
  </si>
  <si>
    <t xml:space="preserve"> Q</t>
    <phoneticPr fontId="20"/>
  </si>
  <si>
    <t>住居宿泊・共用部面積比率</t>
    <rPh sb="0" eb="2">
      <t>ジュウキョ</t>
    </rPh>
    <rPh sb="2" eb="4">
      <t>シュクハク</t>
    </rPh>
    <rPh sb="5" eb="7">
      <t>キョウヨウ</t>
    </rPh>
    <rPh sb="7" eb="8">
      <t>ブ</t>
    </rPh>
    <rPh sb="8" eb="10">
      <t>メンセキ</t>
    </rPh>
    <rPh sb="10" eb="12">
      <t>ヒリツ</t>
    </rPh>
    <phoneticPr fontId="20"/>
  </si>
  <si>
    <t>Q</t>
    <phoneticPr fontId="20"/>
  </si>
  <si>
    <t>建築物の環境品質</t>
    <phoneticPr fontId="20"/>
  </si>
  <si>
    <t>病院o</t>
    <phoneticPr fontId="20"/>
  </si>
  <si>
    <t>ホテルo</t>
    <phoneticPr fontId="20"/>
  </si>
  <si>
    <t>集合住宅o</t>
    <phoneticPr fontId="20"/>
  </si>
  <si>
    <t>地球温暖化への配慮</t>
    <rPh sb="0" eb="2">
      <t>ﾁｷｭｳ</t>
    </rPh>
    <rPh sb="2" eb="5">
      <t>ｵﾝﾀﾞﾝｶ</t>
    </rPh>
    <rPh sb="7" eb="9">
      <t>ﾊｲﾘｮ</t>
    </rPh>
    <phoneticPr fontId="30" type="noConversion"/>
  </si>
  <si>
    <t>地域環境への配慮</t>
    <rPh sb="0" eb="2">
      <t>ﾁｲｷ</t>
    </rPh>
    <rPh sb="2" eb="4">
      <t>ｶﾝｷｮｳ</t>
    </rPh>
    <rPh sb="6" eb="8">
      <t>ﾊｲﾘｮ</t>
    </rPh>
    <phoneticPr fontId="30" type="noConversion"/>
  </si>
  <si>
    <t>大気汚染防止</t>
    <rPh sb="0" eb="2">
      <t>ﾀｲｷ</t>
    </rPh>
    <rPh sb="2" eb="4">
      <t>ｵｾﾝ</t>
    </rPh>
    <rPh sb="4" eb="6">
      <t>ﾎﾞｳｼ</t>
    </rPh>
    <phoneticPr fontId="30" type="noConversion"/>
  </si>
  <si>
    <t>交通負荷抑制</t>
    <rPh sb="0" eb="2">
      <t>ｺｳﾂｳ</t>
    </rPh>
    <rPh sb="2" eb="4">
      <t>ﾌｶ</t>
    </rPh>
    <rPh sb="4" eb="6">
      <t>ﾖｸｾｲ</t>
    </rPh>
    <phoneticPr fontId="30" type="noConversion"/>
  </si>
  <si>
    <t>廃棄物処理負荷抑制</t>
    <rPh sb="0" eb="3">
      <t>ﾊｲｷﾌﾞﾂ</t>
    </rPh>
    <rPh sb="3" eb="5">
      <t>ｼｮﾘ</t>
    </rPh>
    <rPh sb="5" eb="7">
      <t>ﾌｶ</t>
    </rPh>
    <rPh sb="7" eb="9">
      <t>ﾖｸｾｲ</t>
    </rPh>
    <phoneticPr fontId="30" type="noConversion"/>
  </si>
  <si>
    <t>周辺環境への配慮</t>
    <rPh sb="0" eb="2">
      <t>ｼｭｳﾍﾝ</t>
    </rPh>
    <rPh sb="2" eb="4">
      <t>ｶﾝｷｮｳ</t>
    </rPh>
    <rPh sb="6" eb="8">
      <t>ﾊｲﾘｮ</t>
    </rPh>
    <phoneticPr fontId="30" type="noConversion"/>
  </si>
  <si>
    <t>騒音・振動・悪臭の防止</t>
    <rPh sb="0" eb="2">
      <t>ｿｳｵﾝ</t>
    </rPh>
    <rPh sb="3" eb="5">
      <t>ｼﾝﾄﾞｳ</t>
    </rPh>
    <rPh sb="6" eb="8">
      <t>ｱｸｼｭｳ</t>
    </rPh>
    <rPh sb="9" eb="11">
      <t>ﾎﾞｳｼ</t>
    </rPh>
    <phoneticPr fontId="30" type="noConversion"/>
  </si>
  <si>
    <t>騒音</t>
    <rPh sb="0" eb="2">
      <t>ｿｳｵﾝ</t>
    </rPh>
    <phoneticPr fontId="30" type="noConversion"/>
  </si>
  <si>
    <t>振動</t>
    <rPh sb="0" eb="2">
      <t>ｼﾝﾄﾞｳ</t>
    </rPh>
    <phoneticPr fontId="30" type="noConversion"/>
  </si>
  <si>
    <t>砂塵の抑制</t>
    <rPh sb="0" eb="2">
      <t>ｻｼﾞﾝ</t>
    </rPh>
    <rPh sb="3" eb="5">
      <t>ﾖｸｾｲ</t>
    </rPh>
    <phoneticPr fontId="30" type="noConversion"/>
  </si>
  <si>
    <t>日照阻害の抑制</t>
    <phoneticPr fontId="30" type="noConversion"/>
  </si>
  <si>
    <t>光害の抑制</t>
    <rPh sb="0" eb="1">
      <t>ﾋｶﾘ</t>
    </rPh>
    <phoneticPr fontId="30" type="noConversion"/>
  </si>
  <si>
    <t>光・視環境</t>
  </si>
  <si>
    <t>空気質環境</t>
    <rPh sb="3" eb="5">
      <t>カンキョウ</t>
    </rPh>
    <phoneticPr fontId="20"/>
  </si>
  <si>
    <t xml:space="preserve">     小・中学校　(北海道)</t>
    <rPh sb="12" eb="15">
      <t>ホッカイドウ</t>
    </rPh>
    <phoneticPr fontId="20"/>
  </si>
  <si>
    <t>小・中学校 (北海道以外）</t>
    <rPh sb="0" eb="1">
      <t>ショウ</t>
    </rPh>
    <rPh sb="2" eb="5">
      <t>チュウガッコウ</t>
    </rPh>
    <rPh sb="7" eb="10">
      <t>ホッカイドウ</t>
    </rPh>
    <rPh sb="10" eb="12">
      <t>イガイ</t>
    </rPh>
    <phoneticPr fontId="20"/>
  </si>
  <si>
    <t xml:space="preserve"> 非住宅　小計</t>
    <rPh sb="1" eb="2">
      <t>ヒ</t>
    </rPh>
    <rPh sb="2" eb="4">
      <t>ジュウタク</t>
    </rPh>
    <rPh sb="5" eb="7">
      <t>ショウケイ</t>
    </rPh>
    <phoneticPr fontId="20"/>
  </si>
  <si>
    <t>㎡                  専用部</t>
    <rPh sb="19" eb="21">
      <t>センヨウ</t>
    </rPh>
    <rPh sb="21" eb="22">
      <t>ブ</t>
    </rPh>
    <phoneticPr fontId="20"/>
  </si>
  <si>
    <t xml:space="preserve">                   共用部</t>
    <rPh sb="19" eb="21">
      <t>キョウヨウ</t>
    </rPh>
    <rPh sb="21" eb="22">
      <t>ブ</t>
    </rPh>
    <phoneticPr fontId="20"/>
  </si>
  <si>
    <t xml:space="preserve"> 事務所</t>
    <phoneticPr fontId="20"/>
  </si>
  <si>
    <t>㎡                  事務所</t>
    <phoneticPr fontId="20"/>
  </si>
  <si>
    <t>官公庁</t>
    <phoneticPr fontId="20"/>
  </si>
  <si>
    <t>㎡</t>
    <phoneticPr fontId="20"/>
  </si>
  <si>
    <t>㎡       幼稚園・保育園</t>
    <phoneticPr fontId="20"/>
  </si>
  <si>
    <t xml:space="preserve">                     高校</t>
    <phoneticPr fontId="20"/>
  </si>
  <si>
    <t xml:space="preserve">         大学・専門学校</t>
    <phoneticPr fontId="20"/>
  </si>
  <si>
    <t>㎡   デパート・スーパー</t>
    <phoneticPr fontId="20"/>
  </si>
  <si>
    <t>その他物販</t>
    <phoneticPr fontId="20"/>
  </si>
  <si>
    <t>㎡          劇場・ホール</t>
    <phoneticPr fontId="20"/>
  </si>
  <si>
    <t>展示施設</t>
    <phoneticPr fontId="20"/>
  </si>
  <si>
    <t>スポーツ施設</t>
    <phoneticPr fontId="20"/>
  </si>
  <si>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0"/>
  </si>
  <si>
    <t>官公庁</t>
  </si>
  <si>
    <t>学校等</t>
    <rPh sb="0" eb="2">
      <t>ガッコウ</t>
    </rPh>
    <rPh sb="2" eb="3">
      <t>トウ</t>
    </rPh>
    <phoneticPr fontId="20"/>
  </si>
  <si>
    <t>幼稚園・保育園</t>
  </si>
  <si>
    <t>高校</t>
  </si>
  <si>
    <t>大学・専門学校</t>
  </si>
  <si>
    <t>物販店舗等</t>
    <rPh sb="0" eb="2">
      <t>ブッパン</t>
    </rPh>
    <rPh sb="2" eb="4">
      <t>テンポ</t>
    </rPh>
    <rPh sb="4" eb="5">
      <t>トウ</t>
    </rPh>
    <phoneticPr fontId="20"/>
  </si>
  <si>
    <t>その他物販</t>
  </si>
  <si>
    <t>集会所等</t>
    <rPh sb="0" eb="3">
      <t>シュウカイジョ</t>
    </rPh>
    <rPh sb="3" eb="4">
      <t>トウ</t>
    </rPh>
    <phoneticPr fontId="20"/>
  </si>
  <si>
    <t>劇場・ホール</t>
  </si>
  <si>
    <t>展示施設</t>
  </si>
  <si>
    <t>スポーツ施設</t>
  </si>
  <si>
    <t>ホテル・旅館</t>
  </si>
  <si>
    <t>専有部</t>
    <rPh sb="0" eb="2">
      <t>センユウ</t>
    </rPh>
    <rPh sb="2" eb="3">
      <t>ブ</t>
    </rPh>
    <phoneticPr fontId="20"/>
  </si>
  <si>
    <t>共用部</t>
    <rPh sb="0" eb="3">
      <t>キョウヨウブ</t>
    </rPh>
    <phoneticPr fontId="20"/>
  </si>
  <si>
    <t>CASBEE-建築(改修)2014年版</t>
    <rPh sb="7" eb="9">
      <t>ケンチク</t>
    </rPh>
    <rPh sb="10" eb="12">
      <t>カイシュウ</t>
    </rPh>
    <rPh sb="17" eb="19">
      <t>ネンバン</t>
    </rPh>
    <phoneticPr fontId="20"/>
  </si>
  <si>
    <t>１地域</t>
    <rPh sb="1" eb="3">
      <t>チイキ</t>
    </rPh>
    <phoneticPr fontId="20"/>
  </si>
  <si>
    <t>２地域</t>
    <rPh sb="1" eb="3">
      <t>チイキ</t>
    </rPh>
    <phoneticPr fontId="20"/>
  </si>
  <si>
    <t>３地域</t>
    <rPh sb="1" eb="3">
      <t>チイキ</t>
    </rPh>
    <phoneticPr fontId="20"/>
  </si>
  <si>
    <t>４地域</t>
    <rPh sb="1" eb="3">
      <t>チイキ</t>
    </rPh>
    <phoneticPr fontId="20"/>
  </si>
  <si>
    <t>５地域</t>
    <rPh sb="1" eb="3">
      <t>チイキ</t>
    </rPh>
    <phoneticPr fontId="20"/>
  </si>
  <si>
    <t>６地域</t>
    <rPh sb="1" eb="3">
      <t>チイキ</t>
    </rPh>
    <phoneticPr fontId="20"/>
  </si>
  <si>
    <t>７地域</t>
    <rPh sb="1" eb="3">
      <t>チイキ</t>
    </rPh>
    <phoneticPr fontId="20"/>
  </si>
  <si>
    <t>８地域</t>
    <rPh sb="1" eb="3">
      <t>チイキ</t>
    </rPh>
    <phoneticPr fontId="20"/>
  </si>
  <si>
    <t>小中（北海道）</t>
    <rPh sb="0" eb="1">
      <t>ショウ</t>
    </rPh>
    <rPh sb="1" eb="2">
      <t>チュウ</t>
    </rPh>
    <rPh sb="3" eb="6">
      <t>ホッカイドウ</t>
    </rPh>
    <phoneticPr fontId="20"/>
  </si>
  <si>
    <t>小中（その他）</t>
    <rPh sb="0" eb="2">
      <t>ショウチュウ</t>
    </rPh>
    <rPh sb="5" eb="6">
      <t>ホカ</t>
    </rPh>
    <phoneticPr fontId="20"/>
  </si>
  <si>
    <t>小中学校・集合住宅</t>
    <rPh sb="0" eb="4">
      <t>ショウチュウガッコウ</t>
    </rPh>
    <rPh sb="5" eb="7">
      <t>シュウゴウ</t>
    </rPh>
    <rPh sb="7" eb="9">
      <t>ジュウタク</t>
    </rPh>
    <phoneticPr fontId="20"/>
  </si>
  <si>
    <t>上記以外</t>
    <rPh sb="0" eb="2">
      <t>ジョウキ</t>
    </rPh>
    <rPh sb="2" eb="4">
      <t>イガイ</t>
    </rPh>
    <phoneticPr fontId="20"/>
  </si>
  <si>
    <t>Q1</t>
    <phoneticPr fontId="30" type="noConversion"/>
  </si>
  <si>
    <t>室内環境</t>
    <phoneticPr fontId="20"/>
  </si>
  <si>
    <t>騒音</t>
    <phoneticPr fontId="20"/>
  </si>
  <si>
    <t>騒音</t>
    <phoneticPr fontId="20"/>
  </si>
  <si>
    <t>1.2.1</t>
    <phoneticPr fontId="20"/>
  </si>
  <si>
    <t>開口部遮音性能</t>
    <phoneticPr fontId="20"/>
  </si>
  <si>
    <t>1.2.2</t>
    <phoneticPr fontId="20"/>
  </si>
  <si>
    <t>1.2.3</t>
    <phoneticPr fontId="20"/>
  </si>
  <si>
    <t>1.2.4</t>
    <phoneticPr fontId="20"/>
  </si>
  <si>
    <t>2.1.1</t>
    <phoneticPr fontId="20"/>
  </si>
  <si>
    <t>室温</t>
    <phoneticPr fontId="20"/>
  </si>
  <si>
    <t>2.3.1</t>
    <phoneticPr fontId="20"/>
  </si>
  <si>
    <t>2.3.1</t>
    <phoneticPr fontId="20"/>
  </si>
  <si>
    <t>2.3.2</t>
    <phoneticPr fontId="20"/>
  </si>
  <si>
    <t>2.3.2</t>
    <phoneticPr fontId="20"/>
  </si>
  <si>
    <t>3.1.1</t>
    <phoneticPr fontId="20"/>
  </si>
  <si>
    <t>3.1.2</t>
    <phoneticPr fontId="20"/>
  </si>
  <si>
    <t>3.1.2</t>
    <phoneticPr fontId="20"/>
  </si>
  <si>
    <t>3.1.3</t>
    <phoneticPr fontId="20"/>
  </si>
  <si>
    <t>3.2.1</t>
    <phoneticPr fontId="20"/>
  </si>
  <si>
    <t>3.2.1</t>
    <phoneticPr fontId="20"/>
  </si>
  <si>
    <t>3.2.2</t>
    <phoneticPr fontId="20"/>
  </si>
  <si>
    <t>3.2.2</t>
    <phoneticPr fontId="20"/>
  </si>
  <si>
    <t>3.2.3</t>
    <phoneticPr fontId="20"/>
  </si>
  <si>
    <t>3.3.1</t>
    <phoneticPr fontId="20"/>
  </si>
  <si>
    <t>3.3.1</t>
    <phoneticPr fontId="20"/>
  </si>
  <si>
    <t>照度</t>
    <phoneticPr fontId="20"/>
  </si>
  <si>
    <t>照度</t>
    <phoneticPr fontId="20"/>
  </si>
  <si>
    <t>3.3.2</t>
    <phoneticPr fontId="20"/>
  </si>
  <si>
    <t>照度均斉度</t>
    <phoneticPr fontId="20"/>
  </si>
  <si>
    <t>4.1.1</t>
    <phoneticPr fontId="20"/>
  </si>
  <si>
    <t>4.1.2</t>
    <phoneticPr fontId="20"/>
  </si>
  <si>
    <t xml:space="preserve"> アスベスト対策</t>
    <phoneticPr fontId="20"/>
  </si>
  <si>
    <t>4.1.3</t>
    <phoneticPr fontId="20"/>
  </si>
  <si>
    <t>4.1.4</t>
    <phoneticPr fontId="20"/>
  </si>
  <si>
    <t>4.2.1</t>
    <phoneticPr fontId="20"/>
  </si>
  <si>
    <t>4.2.2</t>
    <phoneticPr fontId="20"/>
  </si>
  <si>
    <t>4.2.2</t>
    <phoneticPr fontId="20"/>
  </si>
  <si>
    <t>4.2.3</t>
    <phoneticPr fontId="20"/>
  </si>
  <si>
    <t>4.2.4</t>
    <phoneticPr fontId="20"/>
  </si>
  <si>
    <t>給気計画</t>
    <phoneticPr fontId="20"/>
  </si>
  <si>
    <t>4.3.1</t>
    <phoneticPr fontId="20"/>
  </si>
  <si>
    <t>CO2の監視</t>
    <phoneticPr fontId="20"/>
  </si>
  <si>
    <t>4.3.2</t>
    <phoneticPr fontId="20"/>
  </si>
  <si>
    <t>喫煙の制御</t>
    <phoneticPr fontId="20"/>
  </si>
  <si>
    <t>Q2</t>
    <phoneticPr fontId="20"/>
  </si>
  <si>
    <t>サービス性能</t>
    <phoneticPr fontId="20"/>
  </si>
  <si>
    <t>1.1.1</t>
    <phoneticPr fontId="20"/>
  </si>
  <si>
    <t>1.1.2</t>
    <phoneticPr fontId="20"/>
  </si>
  <si>
    <t>高度情報通信設備対応</t>
    <phoneticPr fontId="20"/>
  </si>
  <si>
    <t>1.1.3</t>
    <phoneticPr fontId="20"/>
  </si>
  <si>
    <t>1.2.1</t>
    <phoneticPr fontId="20"/>
  </si>
  <si>
    <t>1.2.2</t>
    <phoneticPr fontId="20"/>
  </si>
  <si>
    <t>1.2.3</t>
    <phoneticPr fontId="20"/>
  </si>
  <si>
    <t>0</t>
    <phoneticPr fontId="20"/>
  </si>
  <si>
    <t>2.1.1</t>
    <phoneticPr fontId="20"/>
  </si>
  <si>
    <t>2.1.2</t>
    <phoneticPr fontId="20"/>
  </si>
  <si>
    <t>2.2.1</t>
    <phoneticPr fontId="20"/>
  </si>
  <si>
    <t>2.2.2</t>
    <phoneticPr fontId="20"/>
  </si>
  <si>
    <t>2.2.3</t>
    <phoneticPr fontId="20"/>
  </si>
  <si>
    <t>2.2.4</t>
    <phoneticPr fontId="20"/>
  </si>
  <si>
    <t>2.2.5</t>
    <phoneticPr fontId="20"/>
  </si>
  <si>
    <t>2.2.6</t>
    <phoneticPr fontId="20"/>
  </si>
  <si>
    <t>2.3.1</t>
    <phoneticPr fontId="20"/>
  </si>
  <si>
    <t>2.3.2</t>
    <phoneticPr fontId="20"/>
  </si>
  <si>
    <t>2.3.3</t>
    <phoneticPr fontId="20"/>
  </si>
  <si>
    <t>2.4.1</t>
    <phoneticPr fontId="20"/>
  </si>
  <si>
    <t>3.1.1</t>
    <phoneticPr fontId="20"/>
  </si>
  <si>
    <t>3.1.2</t>
    <phoneticPr fontId="20"/>
  </si>
  <si>
    <t>3.3.1</t>
    <phoneticPr fontId="20"/>
  </si>
  <si>
    <t>3.3.2</t>
    <phoneticPr fontId="20"/>
  </si>
  <si>
    <t>3.3.2</t>
    <phoneticPr fontId="20"/>
  </si>
  <si>
    <t>3.3.3</t>
    <phoneticPr fontId="20"/>
  </si>
  <si>
    <t>3.3.3</t>
    <phoneticPr fontId="20"/>
  </si>
  <si>
    <t>3.3.4</t>
    <phoneticPr fontId="20"/>
  </si>
  <si>
    <t>3.3.5</t>
    <phoneticPr fontId="20"/>
  </si>
  <si>
    <t>3.3.5</t>
    <phoneticPr fontId="20"/>
  </si>
  <si>
    <t>3.3.6</t>
    <phoneticPr fontId="20"/>
  </si>
  <si>
    <t>Q3</t>
    <phoneticPr fontId="20"/>
  </si>
  <si>
    <t>Q3</t>
    <phoneticPr fontId="20"/>
  </si>
  <si>
    <t>室外環境（敷地内）</t>
    <phoneticPr fontId="20"/>
  </si>
  <si>
    <t>室外環境（敷地内）</t>
    <phoneticPr fontId="20"/>
  </si>
  <si>
    <t>まちなみ・景観への配慮</t>
    <phoneticPr fontId="20"/>
  </si>
  <si>
    <t>まちなみ・景観への配慮</t>
    <phoneticPr fontId="20"/>
  </si>
  <si>
    <t>地域性・アメニティへの配慮</t>
    <phoneticPr fontId="20"/>
  </si>
  <si>
    <t>3.1</t>
    <phoneticPr fontId="20"/>
  </si>
  <si>
    <t>3.1</t>
    <phoneticPr fontId="20"/>
  </si>
  <si>
    <t>地域性への配慮、快適性の向上</t>
    <phoneticPr fontId="20"/>
  </si>
  <si>
    <t>地域性への配慮、快適性の向上</t>
    <phoneticPr fontId="20"/>
  </si>
  <si>
    <t>3.2</t>
    <phoneticPr fontId="20"/>
  </si>
  <si>
    <t>3.2</t>
    <phoneticPr fontId="20"/>
  </si>
  <si>
    <t>敷地内温熱環境の向上</t>
    <phoneticPr fontId="20"/>
  </si>
  <si>
    <t>敷地内温熱環境の向上</t>
    <phoneticPr fontId="20"/>
  </si>
  <si>
    <t>LR</t>
    <phoneticPr fontId="30" type="noConversion"/>
  </si>
  <si>
    <t>LR1</t>
    <phoneticPr fontId="30" type="noConversion"/>
  </si>
  <si>
    <t>LR</t>
    <phoneticPr fontId="20"/>
  </si>
  <si>
    <t>LR</t>
    <phoneticPr fontId="20"/>
  </si>
  <si>
    <t>エネルギー</t>
    <phoneticPr fontId="20"/>
  </si>
  <si>
    <t>エネルギー</t>
    <phoneticPr fontId="20"/>
  </si>
  <si>
    <t>建物外皮の熱負荷抑制</t>
    <rPh sb="0" eb="2">
      <t>タテモノ</t>
    </rPh>
    <rPh sb="2" eb="4">
      <t>ガイヒ</t>
    </rPh>
    <rPh sb="5" eb="6">
      <t>ネツ</t>
    </rPh>
    <rPh sb="6" eb="8">
      <t>フカ</t>
    </rPh>
    <rPh sb="8" eb="10">
      <t>ヨクセイ</t>
    </rPh>
    <phoneticPr fontId="20"/>
  </si>
  <si>
    <t>2.1</t>
    <phoneticPr fontId="20"/>
  </si>
  <si>
    <t>2.1</t>
    <phoneticPr fontId="20"/>
  </si>
  <si>
    <t>2.2</t>
    <phoneticPr fontId="20"/>
  </si>
  <si>
    <t>2.2</t>
    <phoneticPr fontId="20"/>
  </si>
  <si>
    <t>3a.3b</t>
    <phoneticPr fontId="20"/>
  </si>
  <si>
    <t>LR1 3</t>
    <phoneticPr fontId="20"/>
  </si>
  <si>
    <t>非住宅部分</t>
    <rPh sb="0" eb="1">
      <t>ﾋ</t>
    </rPh>
    <rPh sb="1" eb="3">
      <t>ｼﾞｭｳﾀｸ</t>
    </rPh>
    <rPh sb="3" eb="5">
      <t>ﾌﾞﾌﾞﾝ</t>
    </rPh>
    <phoneticPr fontId="30" type="noConversion"/>
  </si>
  <si>
    <t>3b.c</t>
    <phoneticPr fontId="20"/>
  </si>
  <si>
    <t>LR1 3b</t>
    <phoneticPr fontId="20"/>
  </si>
  <si>
    <t>LR1 3b</t>
    <phoneticPr fontId="20"/>
  </si>
  <si>
    <t>住宅以外の評価</t>
    <rPh sb="0" eb="2">
      <t>ｼﾞｭｳﾀｸ</t>
    </rPh>
    <rPh sb="2" eb="4">
      <t>ｲｶﾞｲ</t>
    </rPh>
    <rPh sb="5" eb="7">
      <t>ﾋｮｳｶ</t>
    </rPh>
    <phoneticPr fontId="30" type="noConversion"/>
  </si>
  <si>
    <t>4.1.1</t>
    <phoneticPr fontId="20"/>
  </si>
  <si>
    <t>LR1 4.1</t>
    <phoneticPr fontId="20"/>
  </si>
  <si>
    <t>LR1 4.1</t>
    <phoneticPr fontId="20"/>
  </si>
  <si>
    <t>モニタリング</t>
    <phoneticPr fontId="30" type="noConversion"/>
  </si>
  <si>
    <t>4.1.2</t>
    <phoneticPr fontId="20"/>
  </si>
  <si>
    <t>住宅の評価</t>
    <rPh sb="0" eb="2">
      <t>ｼﾞｭｳﾀｸ</t>
    </rPh>
    <rPh sb="3" eb="5">
      <t>ﾋｮｳｶ</t>
    </rPh>
    <phoneticPr fontId="30" type="noConversion"/>
  </si>
  <si>
    <t>4.2.1</t>
    <phoneticPr fontId="20"/>
  </si>
  <si>
    <t>LR1 4.2</t>
    <phoneticPr fontId="20"/>
  </si>
  <si>
    <t>LR1 4.2</t>
    <phoneticPr fontId="20"/>
  </si>
  <si>
    <t>モニタリング</t>
    <phoneticPr fontId="3"/>
  </si>
  <si>
    <t>運用管理体制</t>
    <rPh sb="0" eb="2">
      <t>ウンヨウ</t>
    </rPh>
    <rPh sb="2" eb="4">
      <t>カンリ</t>
    </rPh>
    <rPh sb="4" eb="6">
      <t>タイセイ</t>
    </rPh>
    <phoneticPr fontId="20"/>
  </si>
  <si>
    <t>LR2</t>
    <phoneticPr fontId="30" type="noConversion"/>
  </si>
  <si>
    <t>資源・マテリアル</t>
    <phoneticPr fontId="20"/>
  </si>
  <si>
    <t>雨水利用システム導入の有無</t>
    <phoneticPr fontId="20"/>
  </si>
  <si>
    <t>2.3</t>
    <phoneticPr fontId="20"/>
  </si>
  <si>
    <t>2.4</t>
    <phoneticPr fontId="20"/>
  </si>
  <si>
    <t>躯体材料以外におけるリサイクル材の使用</t>
  </si>
  <si>
    <t>2.5</t>
    <phoneticPr fontId="20"/>
  </si>
  <si>
    <t>持続可能な森林から産出された木材</t>
    <phoneticPr fontId="20"/>
  </si>
  <si>
    <t>2.6</t>
    <phoneticPr fontId="20"/>
  </si>
  <si>
    <t>3.2.1</t>
    <phoneticPr fontId="20"/>
  </si>
  <si>
    <t>消火剤</t>
    <phoneticPr fontId="20"/>
  </si>
  <si>
    <t>消火剤</t>
    <phoneticPr fontId="20"/>
  </si>
  <si>
    <t>3.2.2</t>
    <phoneticPr fontId="20"/>
  </si>
  <si>
    <t>発泡剤（断熱材等）</t>
    <phoneticPr fontId="20"/>
  </si>
  <si>
    <t>3.2.3</t>
    <phoneticPr fontId="20"/>
  </si>
  <si>
    <t>3.2.3</t>
    <phoneticPr fontId="20"/>
  </si>
  <si>
    <t>LR3</t>
    <phoneticPr fontId="30" type="noConversion"/>
  </si>
  <si>
    <t>敷地外環境</t>
    <phoneticPr fontId="20"/>
  </si>
  <si>
    <t>温熱環境悪化の改善</t>
    <phoneticPr fontId="20"/>
  </si>
  <si>
    <t>2.3</t>
    <phoneticPr fontId="20"/>
  </si>
  <si>
    <t>雨水排水負荷低減</t>
    <phoneticPr fontId="30" type="noConversion"/>
  </si>
  <si>
    <t>汚水処理負荷抑制</t>
    <phoneticPr fontId="30" type="noConversion"/>
  </si>
  <si>
    <t>2.3.3</t>
    <phoneticPr fontId="20"/>
  </si>
  <si>
    <t>2.3.4</t>
    <phoneticPr fontId="20"/>
  </si>
  <si>
    <t>3.1.1</t>
    <phoneticPr fontId="20"/>
  </si>
  <si>
    <t>3.1.3</t>
    <phoneticPr fontId="20"/>
  </si>
  <si>
    <t>風害・砂塵、日照阻害の抑制</t>
  </si>
  <si>
    <t>風害の抑制</t>
    <phoneticPr fontId="30" type="noConversion"/>
  </si>
  <si>
    <t>LR3 3.2</t>
    <phoneticPr fontId="20"/>
  </si>
  <si>
    <t>日照阻害の抑制</t>
    <phoneticPr fontId="30" type="noConversion"/>
  </si>
  <si>
    <t>3.3</t>
    <phoneticPr fontId="20"/>
  </si>
  <si>
    <t>屋外照明及び屋内照明のうち外に漏れる光への対策</t>
    <phoneticPr fontId="30" type="noConversion"/>
  </si>
  <si>
    <t>昼光の建物外壁による反射光（グレア）への対策</t>
    <phoneticPr fontId="30" type="noConversion"/>
  </si>
  <si>
    <t>1.2.1</t>
    <phoneticPr fontId="20"/>
  </si>
  <si>
    <t>開口部遮音性能</t>
    <phoneticPr fontId="20"/>
  </si>
  <si>
    <t>1.2.2</t>
    <phoneticPr fontId="20"/>
  </si>
  <si>
    <t>1.2.4</t>
    <phoneticPr fontId="20"/>
  </si>
  <si>
    <t>Q1</t>
    <phoneticPr fontId="30" type="noConversion"/>
  </si>
  <si>
    <t>室内環境</t>
    <phoneticPr fontId="20"/>
  </si>
  <si>
    <t>1.2.1</t>
    <phoneticPr fontId="20"/>
  </si>
  <si>
    <t>開口部遮音性能</t>
    <phoneticPr fontId="20"/>
  </si>
  <si>
    <t>1.2.2</t>
    <phoneticPr fontId="20"/>
  </si>
  <si>
    <t>1.2.3</t>
    <phoneticPr fontId="20"/>
  </si>
  <si>
    <t>1.2.4</t>
    <phoneticPr fontId="20"/>
  </si>
  <si>
    <t>2.1.1</t>
    <phoneticPr fontId="20"/>
  </si>
  <si>
    <t>室温</t>
    <phoneticPr fontId="20"/>
  </si>
  <si>
    <t>2.3.1</t>
    <phoneticPr fontId="20"/>
  </si>
  <si>
    <t>2.3.2</t>
    <phoneticPr fontId="20"/>
  </si>
  <si>
    <t>3.1.1</t>
    <phoneticPr fontId="20"/>
  </si>
  <si>
    <t>3.1.2</t>
    <phoneticPr fontId="20"/>
  </si>
  <si>
    <t>3.1.3</t>
    <phoneticPr fontId="20"/>
  </si>
  <si>
    <t>3.2.1</t>
    <phoneticPr fontId="20"/>
  </si>
  <si>
    <t>3.2.2</t>
    <phoneticPr fontId="20"/>
  </si>
  <si>
    <t>3.2.3</t>
    <phoneticPr fontId="20"/>
  </si>
  <si>
    <t>3.3.1</t>
    <phoneticPr fontId="20"/>
  </si>
  <si>
    <t>照度</t>
    <phoneticPr fontId="20"/>
  </si>
  <si>
    <t>3.3.2</t>
    <phoneticPr fontId="20"/>
  </si>
  <si>
    <t>照度均斉度</t>
    <phoneticPr fontId="20"/>
  </si>
  <si>
    <t>4.1.1</t>
    <phoneticPr fontId="20"/>
  </si>
  <si>
    <t>4.1.2</t>
    <phoneticPr fontId="20"/>
  </si>
  <si>
    <t xml:space="preserve"> アスベスト対策</t>
    <phoneticPr fontId="20"/>
  </si>
  <si>
    <t>4.1.3</t>
    <phoneticPr fontId="20"/>
  </si>
  <si>
    <t>4.1.4</t>
    <phoneticPr fontId="20"/>
  </si>
  <si>
    <t>2.1</t>
    <phoneticPr fontId="20"/>
  </si>
  <si>
    <t>2.2</t>
    <phoneticPr fontId="20"/>
  </si>
  <si>
    <t>温熱環境悪化の改善</t>
    <phoneticPr fontId="20"/>
  </si>
  <si>
    <t>2.3</t>
    <phoneticPr fontId="20"/>
  </si>
  <si>
    <t>2.3.1</t>
    <phoneticPr fontId="20"/>
  </si>
  <si>
    <t>雨水排水負荷低減</t>
    <phoneticPr fontId="30" type="noConversion"/>
  </si>
  <si>
    <t>2.3.2</t>
    <phoneticPr fontId="20"/>
  </si>
  <si>
    <t>汚水処理負荷抑制</t>
    <phoneticPr fontId="30" type="noConversion"/>
  </si>
  <si>
    <t>2.3.3</t>
    <phoneticPr fontId="20"/>
  </si>
  <si>
    <t>2.3.4</t>
    <phoneticPr fontId="20"/>
  </si>
  <si>
    <t>3.1</t>
    <phoneticPr fontId="20"/>
  </si>
  <si>
    <t>3.1.1</t>
    <phoneticPr fontId="20"/>
  </si>
  <si>
    <t>3.1.2</t>
    <phoneticPr fontId="20"/>
  </si>
  <si>
    <t>3.1.3</t>
    <phoneticPr fontId="20"/>
  </si>
  <si>
    <t>3.2</t>
    <phoneticPr fontId="20"/>
  </si>
  <si>
    <t>3.2.1</t>
    <phoneticPr fontId="20"/>
  </si>
  <si>
    <t>風害の抑制</t>
    <phoneticPr fontId="30" type="noConversion"/>
  </si>
  <si>
    <t>3.2.2</t>
    <phoneticPr fontId="20"/>
  </si>
  <si>
    <t>LR3 3.2</t>
    <phoneticPr fontId="20"/>
  </si>
  <si>
    <t>3.2.3</t>
    <phoneticPr fontId="20"/>
  </si>
  <si>
    <t>日照阻害の抑制</t>
    <phoneticPr fontId="30" type="noConversion"/>
  </si>
  <si>
    <t>3.3</t>
    <phoneticPr fontId="20"/>
  </si>
  <si>
    <t>3.3.1</t>
    <phoneticPr fontId="20"/>
  </si>
  <si>
    <t>屋外照明及び屋内照明のうち外に漏れる光への対策</t>
    <phoneticPr fontId="30" type="noConversion"/>
  </si>
  <si>
    <t>3.3.2</t>
    <phoneticPr fontId="20"/>
  </si>
  <si>
    <t>昼光の建物外壁による反射光（グレア）への対策</t>
    <phoneticPr fontId="30" type="noConversion"/>
  </si>
  <si>
    <t>Q1</t>
    <phoneticPr fontId="30" type="noConversion"/>
  </si>
  <si>
    <t>室内環境</t>
    <phoneticPr fontId="20"/>
  </si>
  <si>
    <t>騒音</t>
    <phoneticPr fontId="20"/>
  </si>
  <si>
    <t>1.2.1</t>
    <phoneticPr fontId="20"/>
  </si>
  <si>
    <t>開口部遮音性能</t>
    <phoneticPr fontId="20"/>
  </si>
  <si>
    <t>1.2.2</t>
    <phoneticPr fontId="20"/>
  </si>
  <si>
    <t>1.2.3</t>
    <phoneticPr fontId="20"/>
  </si>
  <si>
    <t>1.2.4</t>
    <phoneticPr fontId="20"/>
  </si>
  <si>
    <t>2.1.1</t>
    <phoneticPr fontId="20"/>
  </si>
  <si>
    <t>2.3.1</t>
    <phoneticPr fontId="20"/>
  </si>
  <si>
    <t>2.3.2</t>
    <phoneticPr fontId="20"/>
  </si>
  <si>
    <t>3.1.1</t>
    <phoneticPr fontId="20"/>
  </si>
  <si>
    <t>3.1.2</t>
    <phoneticPr fontId="20"/>
  </si>
  <si>
    <t>3.1.3</t>
    <phoneticPr fontId="20"/>
  </si>
  <si>
    <t>3.2.1</t>
    <phoneticPr fontId="20"/>
  </si>
  <si>
    <t>3.2.2</t>
    <phoneticPr fontId="20"/>
  </si>
  <si>
    <t>3.3.1</t>
    <phoneticPr fontId="20"/>
  </si>
  <si>
    <t>照度</t>
    <phoneticPr fontId="20"/>
  </si>
  <si>
    <t>3.3.2</t>
    <phoneticPr fontId="20"/>
  </si>
  <si>
    <t>照度均斉度</t>
    <phoneticPr fontId="20"/>
  </si>
  <si>
    <t>4.1.1</t>
    <phoneticPr fontId="20"/>
  </si>
  <si>
    <t>4.1.2</t>
    <phoneticPr fontId="20"/>
  </si>
  <si>
    <t xml:space="preserve"> アスベスト対策</t>
    <phoneticPr fontId="20"/>
  </si>
  <si>
    <t>4.1.3</t>
    <phoneticPr fontId="20"/>
  </si>
  <si>
    <t>4.1.4</t>
    <phoneticPr fontId="20"/>
  </si>
  <si>
    <t xml:space="preserve"> Q2 1.3</t>
    <phoneticPr fontId="20"/>
  </si>
  <si>
    <t xml:space="preserve"> Q2 2</t>
    <phoneticPr fontId="20"/>
  </si>
  <si>
    <t xml:space="preserve"> Q2 2.3</t>
    <phoneticPr fontId="20"/>
  </si>
  <si>
    <t>3.3.4</t>
    <phoneticPr fontId="20"/>
  </si>
  <si>
    <t>3.3.6</t>
    <phoneticPr fontId="20"/>
  </si>
  <si>
    <t>地域性・アメニティへの配慮</t>
    <phoneticPr fontId="20"/>
  </si>
  <si>
    <t>LR</t>
    <phoneticPr fontId="30" type="noConversion"/>
  </si>
  <si>
    <t>LR1</t>
    <phoneticPr fontId="30" type="noConversion"/>
  </si>
  <si>
    <t>3a.3b</t>
    <phoneticPr fontId="20"/>
  </si>
  <si>
    <t>LR1 3.1</t>
    <phoneticPr fontId="20"/>
  </si>
  <si>
    <t>3b.c</t>
    <phoneticPr fontId="20"/>
  </si>
  <si>
    <t>LR1 3.2</t>
    <phoneticPr fontId="20"/>
  </si>
  <si>
    <t>実績値を用いた総合評価</t>
  </si>
  <si>
    <t>モニタリング</t>
    <phoneticPr fontId="30" type="noConversion"/>
  </si>
  <si>
    <t>住まい方の提示</t>
    <rPh sb="5" eb="7">
      <t>テイジ</t>
    </rPh>
    <phoneticPr fontId="3"/>
  </si>
  <si>
    <t>エネルギーの管理と制御</t>
  </si>
  <si>
    <t>LR2</t>
    <phoneticPr fontId="30" type="noConversion"/>
  </si>
  <si>
    <t>資源・マテリアル</t>
    <phoneticPr fontId="20"/>
  </si>
  <si>
    <t>雨水利用システム導入の有無</t>
    <phoneticPr fontId="20"/>
  </si>
  <si>
    <t>2.4</t>
    <phoneticPr fontId="20"/>
  </si>
  <si>
    <t>2.5</t>
    <phoneticPr fontId="20"/>
  </si>
  <si>
    <t>持続可能な森林から産出された木材</t>
    <phoneticPr fontId="20"/>
  </si>
  <si>
    <t>2.6</t>
    <phoneticPr fontId="20"/>
  </si>
  <si>
    <t>LR3</t>
    <phoneticPr fontId="30" type="noConversion"/>
  </si>
  <si>
    <t>敷地外環境</t>
    <phoneticPr fontId="20"/>
  </si>
  <si>
    <t>風害、日照阻害の抑制</t>
    <phoneticPr fontId="30" type="noConversion"/>
  </si>
  <si>
    <t>ratio</t>
    <phoneticPr fontId="20"/>
  </si>
  <si>
    <t>2014年9月1日～2014年12月10日</t>
    <rPh sb="4" eb="5">
      <t>ネン</t>
    </rPh>
    <rPh sb="6" eb="7">
      <t>ガツ</t>
    </rPh>
    <rPh sb="8" eb="9">
      <t>ニチ</t>
    </rPh>
    <rPh sb="14" eb="15">
      <t>ネン</t>
    </rPh>
    <rPh sb="17" eb="18">
      <t>ガツ</t>
    </rPh>
    <rPh sb="20" eb="21">
      <t>ニチ</t>
    </rPh>
    <phoneticPr fontId="20"/>
  </si>
  <si>
    <t>負荷変動・追従制御性</t>
    <phoneticPr fontId="20"/>
  </si>
  <si>
    <t>温度・湿度制御</t>
    <phoneticPr fontId="20"/>
  </si>
  <si>
    <t>時間外空調に対する配慮</t>
    <rPh sb="0" eb="3">
      <t>ジカンガイ</t>
    </rPh>
    <rPh sb="3" eb="5">
      <t>クウチョウ</t>
    </rPh>
    <rPh sb="6" eb="7">
      <t>タイ</t>
    </rPh>
    <rPh sb="9" eb="11">
      <t>ハイリョ</t>
    </rPh>
    <phoneticPr fontId="20"/>
  </si>
  <si>
    <t>照度</t>
    <rPh sb="0" eb="2">
      <t>ショウド</t>
    </rPh>
    <phoneticPr fontId="20"/>
  </si>
  <si>
    <t>照度均斉度</t>
    <rPh sb="0" eb="2">
      <t>ショウド</t>
    </rPh>
    <rPh sb="2" eb="3">
      <t>タモツ</t>
    </rPh>
    <rPh sb="3" eb="4">
      <t>サイ</t>
    </rPh>
    <rPh sb="4" eb="5">
      <t>タビ</t>
    </rPh>
    <phoneticPr fontId="20"/>
  </si>
  <si>
    <t>集合住宅以外の評価(3.1a. 3.1b)</t>
    <rPh sb="0" eb="2">
      <t>シュウゴウ</t>
    </rPh>
    <rPh sb="2" eb="4">
      <t>ジュウタク</t>
    </rPh>
    <rPh sb="4" eb="6">
      <t>イガイ</t>
    </rPh>
    <rPh sb="7" eb="9">
      <t>ヒョウカ</t>
    </rPh>
    <phoneticPr fontId="20"/>
  </si>
  <si>
    <t>集合住宅の評価(3.1c)</t>
    <rPh sb="0" eb="2">
      <t>シュウゴウ</t>
    </rPh>
    <rPh sb="2" eb="4">
      <t>ジュウタク</t>
    </rPh>
    <rPh sb="5" eb="7">
      <t>ヒョウカ</t>
    </rPh>
    <phoneticPr fontId="20"/>
  </si>
  <si>
    <t>実績値を用いた総合評価</t>
    <phoneticPr fontId="20"/>
  </si>
  <si>
    <t>集合住宅以外の評価</t>
    <rPh sb="0" eb="2">
      <t>ｼｭｳｺﾞｳ</t>
    </rPh>
    <rPh sb="2" eb="4">
      <t>ｼﾞｭｳﾀｸ</t>
    </rPh>
    <rPh sb="4" eb="6">
      <t>ｲｶﾞｲ</t>
    </rPh>
    <rPh sb="7" eb="9">
      <t>ﾋｮｳｶ</t>
    </rPh>
    <phoneticPr fontId="30" type="noConversion"/>
  </si>
  <si>
    <t>モニタリング</t>
    <phoneticPr fontId="20"/>
  </si>
  <si>
    <t>集合住宅の評価</t>
    <rPh sb="0" eb="2">
      <t>ｼｭｳｺﾞｳ</t>
    </rPh>
    <rPh sb="2" eb="4">
      <t>ｼﾞｭｳﾀｸ</t>
    </rPh>
    <rPh sb="5" eb="7">
      <t>ﾋｮｳｶ</t>
    </rPh>
    <phoneticPr fontId="30" type="noConversion"/>
  </si>
  <si>
    <t>躯体材料以外におけるリサイクル材の使用</t>
    <rPh sb="0" eb="2">
      <t>クタイ</t>
    </rPh>
    <rPh sb="2" eb="4">
      <t>ザイリョウ</t>
    </rPh>
    <rPh sb="4" eb="6">
      <t>イガイ</t>
    </rPh>
    <rPh sb="15" eb="16">
      <t>ザイ</t>
    </rPh>
    <rPh sb="17" eb="19">
      <t>シヨウ</t>
    </rPh>
    <phoneticPr fontId="21"/>
  </si>
  <si>
    <t>建物外皮の熱負荷抑制</t>
  </si>
  <si>
    <t>自然エネルギー利用</t>
  </si>
  <si>
    <t>2.1</t>
  </si>
  <si>
    <t>2.2</t>
  </si>
  <si>
    <t>設備システムの高効率化</t>
  </si>
  <si>
    <t>3a.3b</t>
  </si>
  <si>
    <t>非住宅部分</t>
  </si>
  <si>
    <t>3b.c</t>
  </si>
  <si>
    <t>集合住宅の評価</t>
  </si>
  <si>
    <t>効率的運用</t>
  </si>
  <si>
    <t>住宅以外の評価</t>
  </si>
  <si>
    <t>4.1.1</t>
  </si>
  <si>
    <t>モニタリング</t>
  </si>
  <si>
    <t>4.1.2</t>
  </si>
  <si>
    <t>運用管理体制</t>
  </si>
  <si>
    <t>住宅の評価</t>
  </si>
  <si>
    <t>4.2.1</t>
  </si>
  <si>
    <t>住まい方の提示</t>
  </si>
  <si>
    <t>4.2.2</t>
  </si>
  <si>
    <t>2a</t>
  </si>
  <si>
    <t>2a</t>
    <phoneticPr fontId="20"/>
  </si>
  <si>
    <t>2b</t>
  </si>
  <si>
    <t>2b</t>
    <phoneticPr fontId="20"/>
  </si>
  <si>
    <t>2a</t>
    <phoneticPr fontId="20"/>
  </si>
  <si>
    <t>2b</t>
    <phoneticPr fontId="20"/>
  </si>
  <si>
    <t>LR1 2</t>
    <phoneticPr fontId="20"/>
  </si>
  <si>
    <t>小中学校・集合住宅</t>
  </si>
  <si>
    <t>上記以外</t>
  </si>
  <si>
    <t xml:space="preserve"> 事務所、庁舎、郵便局 など</t>
    <rPh sb="1" eb="3">
      <t>ジム</t>
    </rPh>
    <rPh sb="3" eb="4">
      <t>ショ</t>
    </rPh>
    <rPh sb="5" eb="7">
      <t>チョウシャ</t>
    </rPh>
    <rPh sb="8" eb="11">
      <t>ユウビンキョク</t>
    </rPh>
    <phoneticPr fontId="20"/>
  </si>
  <si>
    <t>複合用途用　スコアシート</t>
    <rPh sb="0" eb="2">
      <t>フクゴウ</t>
    </rPh>
    <rPh sb="2" eb="4">
      <t>ヨウト</t>
    </rPh>
    <rPh sb="4" eb="5">
      <t>ヨウ</t>
    </rPh>
    <phoneticPr fontId="20"/>
  </si>
  <si>
    <t>※「対象外」を選択の場合は、「０」を入力</t>
    <rPh sb="2" eb="5">
      <t>タイショウガイ</t>
    </rPh>
    <rPh sb="7" eb="9">
      <t>センタク</t>
    </rPh>
    <rPh sb="10" eb="12">
      <t>バアイ</t>
    </rPh>
    <rPh sb="18" eb="20">
      <t>ニュウリョク</t>
    </rPh>
    <phoneticPr fontId="20"/>
  </si>
  <si>
    <t>用途別スコア</t>
    <rPh sb="0" eb="2">
      <t>ヨウト</t>
    </rPh>
    <rPh sb="2" eb="3">
      <t>ベツ</t>
    </rPh>
    <phoneticPr fontId="20"/>
  </si>
  <si>
    <t>評価点</t>
    <rPh sb="0" eb="3">
      <t>ヒョウカテン</t>
    </rPh>
    <phoneticPr fontId="20"/>
  </si>
  <si>
    <t>-</t>
    <phoneticPr fontId="20"/>
  </si>
  <si>
    <t>-</t>
    <phoneticPr fontId="20"/>
  </si>
  <si>
    <t>スコアシート</t>
    <phoneticPr fontId="20"/>
  </si>
  <si>
    <t>改修しない</t>
    <rPh sb="0" eb="2">
      <t>カイシュウ</t>
    </rPh>
    <phoneticPr fontId="20"/>
  </si>
  <si>
    <t>改修対象外＝１</t>
    <rPh sb="0" eb="2">
      <t>カイシュウ</t>
    </rPh>
    <rPh sb="2" eb="5">
      <t>タイショウガイ</t>
    </rPh>
    <phoneticPr fontId="20"/>
  </si>
  <si>
    <t>ホテルo</t>
    <phoneticPr fontId="20"/>
  </si>
  <si>
    <t>集合住宅o</t>
    <phoneticPr fontId="20"/>
  </si>
  <si>
    <t>4.2.1</t>
    <phoneticPr fontId="20"/>
  </si>
  <si>
    <t>4.2.2</t>
    <phoneticPr fontId="20"/>
  </si>
  <si>
    <t>4.2.3</t>
    <phoneticPr fontId="20"/>
  </si>
  <si>
    <t>4.2.4</t>
    <phoneticPr fontId="20"/>
  </si>
  <si>
    <t>給気計画</t>
    <phoneticPr fontId="20"/>
  </si>
  <si>
    <t>4.3.1</t>
    <phoneticPr fontId="20"/>
  </si>
  <si>
    <t>CO2の監視</t>
    <phoneticPr fontId="20"/>
  </si>
  <si>
    <t>4.3.2</t>
    <phoneticPr fontId="20"/>
  </si>
  <si>
    <t>喫煙の制御</t>
    <phoneticPr fontId="20"/>
  </si>
  <si>
    <t>Q2</t>
    <phoneticPr fontId="20"/>
  </si>
  <si>
    <t>サービス性能</t>
    <phoneticPr fontId="20"/>
  </si>
  <si>
    <t>1.1.1</t>
    <phoneticPr fontId="20"/>
  </si>
  <si>
    <t>1.1.2</t>
    <phoneticPr fontId="20"/>
  </si>
  <si>
    <t>高度情報通信設備対応</t>
    <phoneticPr fontId="20"/>
  </si>
  <si>
    <t>1.1.3</t>
    <phoneticPr fontId="20"/>
  </si>
  <si>
    <t>1.2.1</t>
    <phoneticPr fontId="20"/>
  </si>
  <si>
    <t>1.2.2</t>
    <phoneticPr fontId="20"/>
  </si>
  <si>
    <t>1.2.3</t>
    <phoneticPr fontId="20"/>
  </si>
  <si>
    <t xml:space="preserve"> Q2 1.3</t>
    <phoneticPr fontId="20"/>
  </si>
  <si>
    <t>2.1.1</t>
    <phoneticPr fontId="20"/>
  </si>
  <si>
    <t>2.1.2</t>
    <phoneticPr fontId="20"/>
  </si>
  <si>
    <t>2.2.1</t>
    <phoneticPr fontId="20"/>
  </si>
  <si>
    <t>2.2.2</t>
    <phoneticPr fontId="20"/>
  </si>
  <si>
    <t>2.2.3</t>
    <phoneticPr fontId="20"/>
  </si>
  <si>
    <t>2.2.4</t>
    <phoneticPr fontId="20"/>
  </si>
  <si>
    <t>2.2.5</t>
    <phoneticPr fontId="20"/>
  </si>
  <si>
    <t>2.2.6</t>
    <phoneticPr fontId="20"/>
  </si>
  <si>
    <t xml:space="preserve"> Q2 2</t>
    <phoneticPr fontId="20"/>
  </si>
  <si>
    <t>2.3.1</t>
    <phoneticPr fontId="20"/>
  </si>
  <si>
    <t xml:space="preserve"> Q2 2.3</t>
    <phoneticPr fontId="20"/>
  </si>
  <si>
    <t>2.3.2</t>
    <phoneticPr fontId="20"/>
  </si>
  <si>
    <t>2.3.3</t>
    <phoneticPr fontId="20"/>
  </si>
  <si>
    <t>2.4.1</t>
    <phoneticPr fontId="20"/>
  </si>
  <si>
    <t>3.1.1</t>
    <phoneticPr fontId="20"/>
  </si>
  <si>
    <t>3.1.2</t>
    <phoneticPr fontId="20"/>
  </si>
  <si>
    <t>3.3.1</t>
    <phoneticPr fontId="20"/>
  </si>
  <si>
    <t>3.3.2</t>
    <phoneticPr fontId="20"/>
  </si>
  <si>
    <t>3.3.3</t>
    <phoneticPr fontId="20"/>
  </si>
  <si>
    <t>3.3.4</t>
    <phoneticPr fontId="20"/>
  </si>
  <si>
    <t>3.3.5</t>
    <phoneticPr fontId="20"/>
  </si>
  <si>
    <t>3.3.6</t>
    <phoneticPr fontId="20"/>
  </si>
  <si>
    <t>Q3</t>
    <phoneticPr fontId="20"/>
  </si>
  <si>
    <t>室外環境（敷地内）</t>
    <phoneticPr fontId="20"/>
  </si>
  <si>
    <t>まちなみ・景観への配慮</t>
    <phoneticPr fontId="20"/>
  </si>
  <si>
    <t>地域性・アメニティへの配慮</t>
    <phoneticPr fontId="20"/>
  </si>
  <si>
    <t>3.1</t>
    <phoneticPr fontId="20"/>
  </si>
  <si>
    <t>地域性への配慮、快適性の向上</t>
    <phoneticPr fontId="20"/>
  </si>
  <si>
    <t>3.2</t>
    <phoneticPr fontId="20"/>
  </si>
  <si>
    <t>敷地内温熱環境の向上</t>
    <phoneticPr fontId="20"/>
  </si>
  <si>
    <t>LR</t>
    <phoneticPr fontId="30" type="noConversion"/>
  </si>
  <si>
    <t>LR1</t>
    <phoneticPr fontId="30" type="noConversion"/>
  </si>
  <si>
    <t>LR</t>
    <phoneticPr fontId="20"/>
  </si>
  <si>
    <t>エネルギー</t>
    <phoneticPr fontId="20"/>
  </si>
  <si>
    <t>実施・竣工</t>
    <rPh sb="0" eb="2">
      <t>ジッシ</t>
    </rPh>
    <rPh sb="3" eb="5">
      <t>シュンコウ</t>
    </rPh>
    <phoneticPr fontId="20"/>
  </si>
  <si>
    <t>基本</t>
    <rPh sb="0" eb="2">
      <t>キホン</t>
    </rPh>
    <phoneticPr fontId="20"/>
  </si>
  <si>
    <t>2.1</t>
    <phoneticPr fontId="20"/>
  </si>
  <si>
    <t>2.2</t>
    <phoneticPr fontId="20"/>
  </si>
  <si>
    <t>3a</t>
    <phoneticPr fontId="20"/>
  </si>
  <si>
    <t>LR1 3</t>
    <phoneticPr fontId="20"/>
  </si>
  <si>
    <t>3b</t>
    <phoneticPr fontId="20"/>
  </si>
  <si>
    <t>LR1 3b</t>
    <phoneticPr fontId="20"/>
  </si>
  <si>
    <t>LR</t>
    <phoneticPr fontId="20"/>
  </si>
  <si>
    <t>風害、日照阻害の抑制</t>
    <phoneticPr fontId="30" type="noConversion"/>
  </si>
  <si>
    <t>スコア</t>
    <phoneticPr fontId="20"/>
  </si>
  <si>
    <t>coCASBEE-BD_RN_2014(v.1.1)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</si>
</sst>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_);[Red]\(0.00\)"/>
    <numFmt numFmtId="178" formatCode="0;0;&quot;－&quot;"/>
    <numFmt numFmtId="179" formatCode="#,##0_ "/>
    <numFmt numFmtId="180" formatCode="0.0"/>
    <numFmt numFmtId="181" formatCode="0.0;0.0;&quot;-&quot;\ "/>
    <numFmt numFmtId="182" formatCode="0.00;0.00;&quot;-&quot;\ "/>
    <numFmt numFmtId="183" formatCode="0.000_ "/>
    <numFmt numFmtId="184" formatCode="0.00;0.00;&quot;&quot;\ "/>
    <numFmt numFmtId="185" formatCode="0.0000"/>
    <numFmt numFmtId="186" formatCode="0.000"/>
  </numFmts>
  <fonts count="8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11"/>
      <color indexed="17"/>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10"/>
      <name val="ＭＳ Ｐゴシック"/>
      <family val="3"/>
      <charset val="128"/>
    </font>
    <font>
      <sz val="9"/>
      <name val="ＭＳ Ｐゴシック"/>
      <family val="3"/>
      <charset val="128"/>
    </font>
    <font>
      <b/>
      <sz val="10"/>
      <color indexed="9"/>
      <name val="ＭＳ Ｐゴシック"/>
      <family val="3"/>
      <charset val="128"/>
    </font>
    <font>
      <sz val="10"/>
      <name val="Arial"/>
      <family val="2"/>
    </font>
    <font>
      <sz val="10"/>
      <color indexed="9"/>
      <name val="ＭＳ Ｐゴシック"/>
      <family val="3"/>
      <charset val="128"/>
    </font>
    <font>
      <b/>
      <sz val="11"/>
      <name val="ＭＳ Ｐゴシック"/>
      <family val="3"/>
      <charset val="128"/>
    </font>
    <font>
      <sz val="10"/>
      <color indexed="53"/>
      <name val="ＭＳ Ｐゴシック"/>
      <family val="3"/>
      <charset val="128"/>
    </font>
    <font>
      <sz val="9"/>
      <color indexed="21"/>
      <name val="ＭＳ Ｐゴシック"/>
      <family val="3"/>
      <charset val="128"/>
    </font>
    <font>
      <b/>
      <sz val="9"/>
      <name val="Arial"/>
      <family val="2"/>
    </font>
    <font>
      <sz val="9"/>
      <color indexed="8"/>
      <name val="ＭＳ Ｐゴシック"/>
      <family val="3"/>
      <charset val="128"/>
    </font>
    <font>
      <sz val="8"/>
      <name val="ＭＳ Ｐゴシック"/>
      <family val="3"/>
      <charset val="128"/>
    </font>
    <font>
      <vertAlign val="subscript"/>
      <sz val="9"/>
      <color indexed="8"/>
      <name val="ＭＳ Ｐゴシック"/>
      <family val="3"/>
      <charset val="128"/>
    </font>
    <font>
      <b/>
      <sz val="8"/>
      <color indexed="10"/>
      <name val="ＭＳ Ｐゴシック"/>
      <family val="3"/>
      <charset val="128"/>
    </font>
    <font>
      <sz val="10"/>
      <color indexed="10"/>
      <name val="ＭＳ Ｐゴシック"/>
      <family val="3"/>
      <charset val="128"/>
    </font>
    <font>
      <b/>
      <sz val="10"/>
      <name val="ＭＳ Ｐゴシック"/>
      <family val="3"/>
      <charset val="128"/>
    </font>
    <font>
      <sz val="9"/>
      <color indexed="20"/>
      <name val="ＭＳ Ｐゴシック"/>
      <family val="3"/>
      <charset val="128"/>
    </font>
    <font>
      <sz val="10"/>
      <color indexed="21"/>
      <name val="ＭＳ Ｐゴシック"/>
      <family val="3"/>
      <charset val="128"/>
    </font>
    <font>
      <b/>
      <sz val="16"/>
      <name val="ＭＳ Ｐゴシック"/>
      <family val="3"/>
      <charset val="128"/>
    </font>
    <font>
      <sz val="10"/>
      <color indexed="63"/>
      <name val="ＭＳ Ｐゴシック"/>
      <family val="3"/>
      <charset val="128"/>
    </font>
    <font>
      <sz val="9"/>
      <name val="Arial"/>
      <family val="2"/>
    </font>
    <font>
      <b/>
      <sz val="14"/>
      <color indexed="9"/>
      <name val="ＭＳ Ｐゴシック"/>
      <family val="3"/>
      <charset val="128"/>
    </font>
    <font>
      <sz val="9"/>
      <color indexed="9"/>
      <name val="ＭＳ Ｐゴシック"/>
      <family val="3"/>
      <charset val="128"/>
    </font>
    <font>
      <sz val="9"/>
      <color indexed="10"/>
      <name val="Arial"/>
      <family val="2"/>
    </font>
    <font>
      <sz val="9"/>
      <color indexed="17"/>
      <name val="ＭＳ Ｐゴシック"/>
      <family val="3"/>
      <charset val="128"/>
    </font>
    <font>
      <b/>
      <sz val="8"/>
      <color indexed="17"/>
      <name val="ＭＳ Ｐゴシック"/>
      <family val="3"/>
      <charset val="128"/>
    </font>
    <font>
      <sz val="9"/>
      <color indexed="10"/>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12"/>
      <color indexed="9"/>
      <name val="ＭＳ Ｐゴシック"/>
      <family val="3"/>
      <charset val="128"/>
    </font>
    <font>
      <b/>
      <sz val="9"/>
      <color indexed="9"/>
      <name val="ＭＳ Ｐゴシック"/>
      <family val="3"/>
      <charset val="128"/>
    </font>
    <font>
      <b/>
      <sz val="9"/>
      <color indexed="8"/>
      <name val="ＭＳ Ｐゴシック"/>
      <family val="3"/>
      <charset val="128"/>
    </font>
    <font>
      <b/>
      <sz val="10"/>
      <color indexed="18"/>
      <name val="Arial"/>
      <family val="2"/>
    </font>
    <font>
      <b/>
      <sz val="10"/>
      <color indexed="17"/>
      <name val="ＭＳ Ｐゴシック"/>
      <family val="3"/>
      <charset val="128"/>
    </font>
    <font>
      <sz val="10"/>
      <color indexed="8"/>
      <name val="ＭＳ Ｐゴシック"/>
      <family val="3"/>
      <charset val="128"/>
    </font>
    <font>
      <vertAlign val="subscript"/>
      <sz val="10"/>
      <name val="ＭＳ Ｐゴシック"/>
      <family val="3"/>
      <charset val="128"/>
    </font>
    <font>
      <b/>
      <sz val="10"/>
      <color indexed="18"/>
      <name val="ＭＳ Ｐゴシック"/>
      <family val="3"/>
      <charset val="128"/>
    </font>
    <font>
      <b/>
      <sz val="12"/>
      <name val="ＭＳ Ｐゴシック"/>
      <family val="3"/>
      <charset val="128"/>
    </font>
    <font>
      <b/>
      <sz val="10"/>
      <color indexed="10"/>
      <name val="ＭＳ Ｐゴシック"/>
      <family val="3"/>
      <charset val="128"/>
    </font>
    <font>
      <b/>
      <sz val="14"/>
      <name val="ＭＳ Ｐゴシック"/>
      <family val="3"/>
      <charset val="128"/>
    </font>
    <font>
      <sz val="14"/>
      <name val="ＭＳ Ｐゴシック"/>
      <family val="3"/>
      <charset val="128"/>
    </font>
    <font>
      <b/>
      <sz val="8"/>
      <color indexed="9"/>
      <name val="ＭＳ Ｐゴシック"/>
      <family val="3"/>
      <charset val="128"/>
    </font>
    <font>
      <b/>
      <i/>
      <sz val="11"/>
      <name val="ＭＳ Ｐゴシック"/>
      <family val="3"/>
      <charset val="128"/>
    </font>
    <font>
      <b/>
      <sz val="10"/>
      <color indexed="63"/>
      <name val="ＭＳ Ｐゴシック"/>
      <family val="3"/>
      <charset val="128"/>
    </font>
    <font>
      <b/>
      <sz val="10"/>
      <color indexed="63"/>
      <name val="Arial"/>
      <family val="2"/>
    </font>
    <font>
      <b/>
      <sz val="10"/>
      <color indexed="8"/>
      <name val="ＭＳ Ｐゴシック"/>
      <family val="3"/>
      <charset val="128"/>
    </font>
    <font>
      <b/>
      <sz val="14"/>
      <color indexed="8"/>
      <name val="ＭＳ Ｐゴシック"/>
      <family val="3"/>
      <charset val="128"/>
    </font>
    <font>
      <sz val="14"/>
      <color indexed="8"/>
      <name val="ＭＳ Ｐゴシック"/>
      <family val="3"/>
      <charset val="128"/>
    </font>
    <font>
      <sz val="9"/>
      <color indexed="81"/>
      <name val="ＭＳ Ｐゴシック"/>
      <family val="3"/>
      <charset val="128"/>
    </font>
    <font>
      <b/>
      <strike/>
      <sz val="10"/>
      <name val="ＭＳ Ｐゴシック"/>
      <family val="3"/>
      <charset val="128"/>
    </font>
    <font>
      <b/>
      <strike/>
      <sz val="10"/>
      <color indexed="18"/>
      <name val="Arial"/>
      <family val="2"/>
    </font>
    <font>
      <strike/>
      <sz val="10"/>
      <name val="ＭＳ Ｐゴシック"/>
      <family val="3"/>
      <charset val="128"/>
    </font>
    <font>
      <b/>
      <strike/>
      <sz val="9"/>
      <color indexed="8"/>
      <name val="ＭＳ Ｐゴシック"/>
      <family val="3"/>
      <charset val="128"/>
    </font>
    <font>
      <strike/>
      <sz val="9"/>
      <name val="ＭＳ Ｐゴシック"/>
      <family val="3"/>
      <charset val="128"/>
    </font>
    <font>
      <b/>
      <sz val="10"/>
      <color indexed="10"/>
      <name val="Arial"/>
      <family val="2"/>
    </font>
    <font>
      <b/>
      <strike/>
      <sz val="11"/>
      <name val="ＭＳ Ｐゴシック"/>
      <family val="3"/>
      <charset val="128"/>
    </font>
    <font>
      <sz val="11"/>
      <color rgb="FFFF0000"/>
      <name val="ＭＳ Ｐゴシック"/>
      <family val="3"/>
      <charset val="128"/>
    </font>
    <font>
      <sz val="9"/>
      <color theme="0"/>
      <name val="ＭＳ Ｐゴシック"/>
      <family val="3"/>
      <charset val="128"/>
    </font>
    <font>
      <b/>
      <sz val="14"/>
      <color theme="0"/>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17"/>
        <bgColor indexed="64"/>
      </patternFill>
    </fill>
    <fill>
      <patternFill patternType="solid">
        <fgColor indexed="22"/>
        <bgColor indexed="64"/>
      </patternFill>
    </fill>
    <fill>
      <patternFill patternType="solid">
        <fgColor indexed="63"/>
        <bgColor indexed="64"/>
      </patternFill>
    </fill>
    <fill>
      <patternFill patternType="solid">
        <fgColor indexed="23"/>
        <bgColor indexed="64"/>
      </patternFill>
    </fill>
    <fill>
      <patternFill patternType="lightTrellis">
        <bgColor indexed="26"/>
      </patternFill>
    </fill>
    <fill>
      <patternFill patternType="solid">
        <fgColor indexed="45"/>
        <bgColor indexed="64"/>
      </patternFill>
    </fill>
    <fill>
      <patternFill patternType="solid">
        <fgColor indexed="46"/>
        <bgColor indexed="64"/>
      </patternFill>
    </fill>
    <fill>
      <patternFill patternType="solid">
        <fgColor indexed="55"/>
        <bgColor indexed="64"/>
      </patternFill>
    </fill>
    <fill>
      <patternFill patternType="solid">
        <fgColor indexed="65"/>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14"/>
        <bgColor indexed="64"/>
      </patternFill>
    </fill>
    <fill>
      <patternFill patternType="lightTrellis"/>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medium">
        <color indexed="17"/>
      </left>
      <right style="thin">
        <color indexed="64"/>
      </right>
      <top/>
      <bottom/>
      <diagonal/>
    </border>
    <border>
      <left style="thin">
        <color indexed="64"/>
      </left>
      <right/>
      <top/>
      <bottom/>
      <diagonal/>
    </border>
    <border>
      <left/>
      <right style="medium">
        <color indexed="17"/>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17"/>
      </top>
      <bottom/>
      <diagonal/>
    </border>
    <border>
      <left/>
      <right/>
      <top style="thin">
        <color indexed="17"/>
      </top>
      <bottom/>
      <diagonal/>
    </border>
    <border>
      <left/>
      <right style="medium">
        <color indexed="17"/>
      </right>
      <top style="thin">
        <color indexed="17"/>
      </top>
      <bottom/>
      <diagonal/>
    </border>
    <border>
      <left style="medium">
        <color indexed="17"/>
      </left>
      <right/>
      <top/>
      <bottom style="thin">
        <color indexed="17"/>
      </bottom>
      <diagonal/>
    </border>
    <border>
      <left/>
      <right/>
      <top/>
      <bottom style="thin">
        <color indexed="17"/>
      </bottom>
      <diagonal/>
    </border>
    <border>
      <left/>
      <right style="medium">
        <color indexed="17"/>
      </right>
      <top/>
      <bottom style="thin">
        <color indexed="17"/>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top style="hair">
        <color indexed="64"/>
      </top>
      <bottom style="hair">
        <color indexed="64"/>
      </bottom>
      <diagonal/>
    </border>
    <border>
      <left/>
      <right/>
      <top style="medium">
        <color indexed="17"/>
      </top>
      <bottom style="hair">
        <color indexed="64"/>
      </bottom>
      <diagonal/>
    </border>
    <border>
      <left/>
      <right style="medium">
        <color indexed="17"/>
      </right>
      <top style="medium">
        <color indexed="17"/>
      </top>
      <bottom style="hair">
        <color indexed="17"/>
      </bottom>
      <diagonal/>
    </border>
    <border>
      <left style="medium">
        <color indexed="17"/>
      </left>
      <right style="medium">
        <color indexed="17"/>
      </right>
      <top style="medium">
        <color indexed="17"/>
      </top>
      <bottom/>
      <diagonal/>
    </border>
    <border>
      <left/>
      <right/>
      <top style="hair">
        <color indexed="64"/>
      </top>
      <bottom style="hair">
        <color indexed="64"/>
      </bottom>
      <diagonal/>
    </border>
    <border>
      <left/>
      <right style="medium">
        <color indexed="17"/>
      </right>
      <top/>
      <bottom style="hair">
        <color indexed="64"/>
      </bottom>
      <diagonal/>
    </border>
    <border>
      <left style="medium">
        <color indexed="17"/>
      </left>
      <right/>
      <top style="hair">
        <color indexed="64"/>
      </top>
      <bottom style="medium">
        <color indexed="17"/>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23"/>
      </bottom>
      <diagonal/>
    </border>
    <border>
      <left style="medium">
        <color indexed="64"/>
      </left>
      <right/>
      <top/>
      <bottom/>
      <diagonal/>
    </border>
    <border>
      <left style="medium">
        <color indexed="64"/>
      </left>
      <right/>
      <top/>
      <bottom style="medium">
        <color indexed="23"/>
      </bottom>
      <diagonal/>
    </border>
    <border>
      <left/>
      <right/>
      <top style="medium">
        <color indexed="23"/>
      </top>
      <bottom style="medium">
        <color indexed="23"/>
      </bottom>
      <diagonal/>
    </border>
    <border>
      <left style="medium">
        <color indexed="64"/>
      </left>
      <right/>
      <top style="medium">
        <color indexed="23"/>
      </top>
      <bottom style="medium">
        <color indexed="23"/>
      </bottom>
      <diagonal/>
    </border>
    <border>
      <left/>
      <right style="medium">
        <color indexed="64"/>
      </right>
      <top style="medium">
        <color indexed="23"/>
      </top>
      <bottom style="medium">
        <color indexed="23"/>
      </bottom>
      <diagonal/>
    </border>
    <border>
      <left/>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medium">
        <color indexed="64"/>
      </left>
      <right/>
      <top style="medium">
        <color indexed="23"/>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23"/>
      </top>
      <bottom style="medium">
        <color indexed="23"/>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23"/>
      </bottom>
      <diagonal/>
    </border>
    <border>
      <left style="thin">
        <color indexed="64"/>
      </left>
      <right style="medium">
        <color indexed="64"/>
      </right>
      <top style="medium">
        <color indexed="23"/>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17"/>
      </bottom>
      <diagonal/>
    </border>
    <border>
      <left/>
      <right style="medium">
        <color indexed="17"/>
      </right>
      <top/>
      <bottom style="medium">
        <color indexed="17"/>
      </bottom>
      <diagonal/>
    </border>
    <border>
      <left style="thin">
        <color indexed="64"/>
      </left>
      <right/>
      <top style="thin">
        <color indexed="64"/>
      </top>
      <bottom style="medium">
        <color indexed="64"/>
      </bottom>
      <diagonal/>
    </border>
    <border>
      <left/>
      <right style="medium">
        <color indexed="17"/>
      </right>
      <top style="thin">
        <color indexed="64"/>
      </top>
      <bottom/>
      <diagonal/>
    </border>
    <border>
      <left style="thin">
        <color indexed="64"/>
      </left>
      <right/>
      <top/>
      <bottom style="medium">
        <color indexed="17"/>
      </bottom>
      <diagonal/>
    </border>
    <border>
      <left style="medium">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bottom style="medium">
        <color indexed="17"/>
      </bottom>
      <diagonal/>
    </border>
    <border>
      <left style="medium">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diagonal/>
    </border>
    <border>
      <left style="thin">
        <color indexed="64"/>
      </left>
      <right style="medium">
        <color indexed="64"/>
      </right>
      <top/>
      <bottom/>
      <diagonal/>
    </border>
    <border>
      <left style="medium">
        <color indexed="64"/>
      </left>
      <right style="dashed">
        <color indexed="64"/>
      </right>
      <top style="medium">
        <color indexed="23"/>
      </top>
      <bottom style="medium">
        <color indexed="23"/>
      </bottom>
      <diagonal/>
    </border>
    <border>
      <left style="thin">
        <color indexed="64"/>
      </left>
      <right style="medium">
        <color indexed="64"/>
      </right>
      <top style="medium">
        <color indexed="23"/>
      </top>
      <bottom style="medium">
        <color indexed="23"/>
      </bottom>
      <diagonal/>
    </border>
    <border>
      <left style="medium">
        <color indexed="64"/>
      </left>
      <right style="dashed">
        <color indexed="64"/>
      </right>
      <top style="medium">
        <color indexed="23"/>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medium">
        <color indexed="64"/>
      </top>
      <bottom style="medium">
        <color indexed="23"/>
      </bottom>
      <diagonal/>
    </border>
    <border>
      <left style="thin">
        <color indexed="64"/>
      </left>
      <right style="medium">
        <color indexed="64"/>
      </right>
      <top style="medium">
        <color indexed="64"/>
      </top>
      <bottom style="medium">
        <color indexed="23"/>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ashed">
        <color indexed="64"/>
      </right>
      <top style="medium">
        <color indexed="23"/>
      </top>
      <bottom/>
      <diagonal/>
    </border>
    <border>
      <left style="thin">
        <color indexed="64"/>
      </left>
      <right style="medium">
        <color indexed="64"/>
      </right>
      <top style="medium">
        <color indexed="23"/>
      </top>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17"/>
      </right>
      <top style="thin">
        <color indexed="64"/>
      </top>
      <bottom style="thin">
        <color indexed="64"/>
      </bottom>
      <diagonal/>
    </border>
    <border>
      <left style="medium">
        <color indexed="64"/>
      </left>
      <right/>
      <top style="medium">
        <color indexed="23"/>
      </top>
      <bottom style="thin">
        <color indexed="64"/>
      </bottom>
      <diagonal/>
    </border>
    <border>
      <left style="medium">
        <color indexed="64"/>
      </left>
      <right style="thin">
        <color indexed="64"/>
      </right>
      <top style="thin">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Protection="0">
      <alignment horizontal="left" vertical="center" indent="1"/>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pplyNumberFormat="0" applyFill="0" applyBorder="0" applyProtection="0">
      <alignment horizontal="left" vertical="center" indent="1"/>
      <protection locked="0"/>
    </xf>
    <xf numFmtId="0" fontId="19" fillId="4" borderId="0" applyNumberFormat="0" applyBorder="0" applyAlignment="0" applyProtection="0">
      <alignment vertical="center"/>
    </xf>
  </cellStyleXfs>
  <cellXfs count="844">
    <xf numFmtId="0" fontId="0" fillId="0" borderId="0" xfId="0">
      <alignment vertical="center"/>
    </xf>
    <xf numFmtId="0" fontId="0" fillId="0" borderId="10" xfId="0" applyBorder="1">
      <alignment vertical="center"/>
    </xf>
    <xf numFmtId="0" fontId="6" fillId="24" borderId="0" xfId="0" applyFont="1" applyFill="1" applyProtection="1">
      <alignment vertical="center"/>
    </xf>
    <xf numFmtId="0" fontId="11" fillId="24" borderId="0" xfId="0" applyFont="1" applyFill="1" applyAlignment="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horizontal="center"/>
    </xf>
    <xf numFmtId="0" fontId="6" fillId="0" borderId="0" xfId="0" applyFont="1" applyFill="1" applyProtection="1">
      <alignment vertical="center"/>
    </xf>
    <xf numFmtId="0" fontId="22" fillId="0" borderId="0" xfId="0" applyFont="1" applyFill="1" applyBorder="1" applyAlignment="1" applyProtection="1">
      <alignment horizontal="left" vertical="top"/>
      <protection hidden="1"/>
    </xf>
    <xf numFmtId="0" fontId="22" fillId="0" borderId="0" xfId="0" applyFont="1" applyFill="1" applyBorder="1" applyAlignment="1" applyProtection="1">
      <alignment vertical="top"/>
      <protection hidden="1"/>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Alignment="1" applyProtection="1">
      <alignment vertical="center"/>
    </xf>
    <xf numFmtId="0" fontId="23" fillId="25" borderId="0" xfId="0" applyFont="1" applyFill="1" applyBorder="1" applyAlignment="1" applyProtection="1">
      <alignment horizontal="centerContinuous" vertical="center"/>
      <protection hidden="1"/>
    </xf>
    <xf numFmtId="0" fontId="24" fillId="25" borderId="0" xfId="0" applyFont="1" applyFill="1" applyBorder="1" applyAlignment="1" applyProtection="1">
      <alignment horizontal="centerContinuous" vertical="center"/>
      <protection hidden="1"/>
    </xf>
    <xf numFmtId="0" fontId="6" fillId="0" borderId="0" xfId="0" applyFont="1" applyFill="1" applyBorder="1" applyAlignment="1" applyProtection="1">
      <alignment vertical="center"/>
      <protection hidden="1"/>
    </xf>
    <xf numFmtId="0" fontId="0" fillId="24" borderId="0" xfId="0" applyFill="1" applyAlignment="1" applyProtection="1">
      <alignment vertical="center"/>
    </xf>
    <xf numFmtId="0" fontId="25" fillId="24" borderId="0" xfId="0" applyFont="1" applyFill="1" applyBorder="1" applyAlignment="1">
      <alignment horizontal="left" vertical="center"/>
    </xf>
    <xf numFmtId="0" fontId="26" fillId="24" borderId="0" xfId="0" applyFont="1" applyFill="1" applyBorder="1" applyAlignment="1" applyProtection="1">
      <alignment vertical="center"/>
    </xf>
    <xf numFmtId="0" fontId="6" fillId="24" borderId="0" xfId="0" applyFont="1" applyFill="1" applyAlignment="1" applyProtection="1">
      <alignment vertical="center"/>
    </xf>
    <xf numFmtId="0" fontId="0" fillId="24" borderId="0" xfId="0" applyFill="1" applyAlignment="1" applyProtection="1">
      <alignment vertical="center"/>
      <protection hidden="1"/>
    </xf>
    <xf numFmtId="0" fontId="0" fillId="0" borderId="0" xfId="0" applyFill="1" applyBorder="1" applyAlignment="1" applyProtection="1">
      <alignment vertical="center"/>
      <protection hidden="1"/>
    </xf>
    <xf numFmtId="0" fontId="0" fillId="0" borderId="0" xfId="0" applyFill="1" applyProtection="1">
      <alignment vertical="center"/>
    </xf>
    <xf numFmtId="0" fontId="27" fillId="0" borderId="0" xfId="0" applyFont="1" applyFill="1" applyAlignment="1" applyProtection="1">
      <alignment vertical="center"/>
    </xf>
    <xf numFmtId="0" fontId="0" fillId="0" borderId="0" xfId="0" applyFill="1" applyAlignment="1" applyProtection="1">
      <alignment vertical="center"/>
    </xf>
    <xf numFmtId="0" fontId="28" fillId="24" borderId="0" xfId="0" applyFont="1" applyFill="1" applyBorder="1" applyAlignment="1">
      <alignment horizontal="left" vertical="center"/>
    </xf>
    <xf numFmtId="0" fontId="26" fillId="24" borderId="0" xfId="0" applyFont="1" applyFill="1" applyBorder="1" applyAlignment="1">
      <alignment vertical="center"/>
    </xf>
    <xf numFmtId="0" fontId="22" fillId="0" borderId="11" xfId="0" applyFont="1" applyBorder="1" applyAlignment="1" applyProtection="1">
      <alignment vertical="center"/>
      <protection hidden="1"/>
    </xf>
    <xf numFmtId="0" fontId="0" fillId="0" borderId="12" xfId="0" applyFill="1" applyBorder="1" applyAlignment="1" applyProtection="1">
      <alignment vertical="center"/>
      <protection hidden="1"/>
    </xf>
    <xf numFmtId="0" fontId="0" fillId="0" borderId="13" xfId="0" applyFill="1" applyBorder="1" applyAlignment="1" applyProtection="1">
      <alignment vertical="center"/>
      <protection hidden="1"/>
    </xf>
    <xf numFmtId="0" fontId="0" fillId="0" borderId="0" xfId="0" applyFill="1" applyBorder="1" applyAlignment="1" applyProtection="1">
      <alignment vertical="center"/>
    </xf>
    <xf numFmtId="0" fontId="0" fillId="0" borderId="0" xfId="0" applyFill="1" applyBorder="1" applyProtection="1">
      <alignment vertical="center"/>
    </xf>
    <xf numFmtId="0" fontId="29" fillId="25" borderId="14" xfId="0" applyFont="1" applyFill="1" applyBorder="1" applyAlignment="1" applyProtection="1">
      <alignment vertical="center"/>
      <protection hidden="1"/>
    </xf>
    <xf numFmtId="0" fontId="31" fillId="25" borderId="15" xfId="0" applyFont="1" applyFill="1" applyBorder="1" applyAlignment="1" applyProtection="1">
      <alignment vertical="center"/>
      <protection hidden="1"/>
    </xf>
    <xf numFmtId="0" fontId="31" fillId="25" borderId="16" xfId="0" applyFont="1" applyFill="1" applyBorder="1" applyAlignment="1" applyProtection="1">
      <alignment vertical="center"/>
      <protection hidden="1"/>
    </xf>
    <xf numFmtId="0" fontId="0" fillId="24" borderId="0" xfId="0" applyFill="1" applyProtection="1">
      <alignment vertical="center"/>
      <protection hidden="1"/>
    </xf>
    <xf numFmtId="0" fontId="27" fillId="0" borderId="0" xfId="0" applyFont="1" applyFill="1" applyBorder="1" applyAlignment="1" applyProtection="1">
      <alignment vertical="center"/>
    </xf>
    <xf numFmtId="0" fontId="0" fillId="24" borderId="0" xfId="0" applyFill="1" applyProtection="1">
      <alignment vertical="center"/>
    </xf>
    <xf numFmtId="49" fontId="27" fillId="24" borderId="17" xfId="0" applyNumberFormat="1" applyFont="1" applyFill="1" applyBorder="1" applyAlignment="1" applyProtection="1">
      <protection hidden="1"/>
    </xf>
    <xf numFmtId="0" fontId="32" fillId="24" borderId="0" xfId="0" applyFont="1" applyFill="1">
      <alignment vertical="center"/>
    </xf>
    <xf numFmtId="0" fontId="0" fillId="24" borderId="0" xfId="0" applyFill="1">
      <alignment vertical="center"/>
    </xf>
    <xf numFmtId="0" fontId="0" fillId="24" borderId="17" xfId="0" applyFill="1" applyBorder="1">
      <alignment vertical="center"/>
    </xf>
    <xf numFmtId="177" fontId="32" fillId="24" borderId="0" xfId="0" applyNumberFormat="1" applyFont="1" applyFill="1" applyBorder="1" applyAlignment="1" applyProtection="1">
      <alignment vertical="center"/>
    </xf>
    <xf numFmtId="177" fontId="6" fillId="24" borderId="18" xfId="0" applyNumberFormat="1" applyFont="1" applyFill="1" applyBorder="1" applyAlignment="1" applyProtection="1">
      <alignment horizontal="right" vertical="center"/>
    </xf>
    <xf numFmtId="3" fontId="26" fillId="24" borderId="0" xfId="0" applyNumberFormat="1" applyFont="1" applyFill="1" applyBorder="1" applyAlignment="1" applyProtection="1">
      <alignment horizontal="left" vertical="center"/>
      <protection hidden="1"/>
    </xf>
    <xf numFmtId="49" fontId="27" fillId="24" borderId="0" xfId="0" applyNumberFormat="1" applyFont="1" applyFill="1" applyBorder="1" applyAlignment="1" applyProtection="1">
      <protection hidden="1"/>
    </xf>
    <xf numFmtId="0" fontId="27" fillId="0" borderId="0" xfId="0" applyFont="1" applyFill="1" applyBorder="1" applyProtection="1">
      <alignment vertical="center"/>
    </xf>
    <xf numFmtId="0" fontId="0" fillId="24" borderId="0" xfId="0" applyFill="1" applyBorder="1">
      <alignment vertical="center"/>
    </xf>
    <xf numFmtId="0" fontId="27" fillId="24" borderId="17" xfId="0" applyFont="1" applyFill="1" applyBorder="1" applyAlignment="1" applyProtection="1">
      <protection hidden="1"/>
    </xf>
    <xf numFmtId="0" fontId="27" fillId="0" borderId="10" xfId="0" applyFont="1" applyFill="1" applyBorder="1" applyAlignment="1" applyProtection="1">
      <alignment horizontal="left" vertical="center"/>
      <protection locked="0"/>
    </xf>
    <xf numFmtId="0" fontId="0" fillId="24" borderId="0" xfId="0" applyFill="1" applyBorder="1" applyAlignment="1" applyProtection="1">
      <alignment horizontal="left"/>
      <protection hidden="1"/>
    </xf>
    <xf numFmtId="0" fontId="33" fillId="0" borderId="1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27" fillId="0" borderId="0" xfId="0" applyFont="1" applyFill="1" applyProtection="1">
      <alignment vertical="center"/>
    </xf>
    <xf numFmtId="3" fontId="30" fillId="24" borderId="0" xfId="0" applyNumberFormat="1" applyFont="1" applyFill="1" applyBorder="1" applyAlignment="1" applyProtection="1">
      <alignment horizontal="left" vertical="center"/>
      <protection hidden="1"/>
    </xf>
    <xf numFmtId="55" fontId="27" fillId="0" borderId="10" xfId="0" applyNumberFormat="1" applyFont="1" applyFill="1" applyBorder="1" applyAlignment="1" applyProtection="1">
      <alignment horizontal="right" vertical="center"/>
      <protection locked="0"/>
    </xf>
    <xf numFmtId="55" fontId="27" fillId="24" borderId="0" xfId="0" applyNumberFormat="1" applyFont="1" applyFill="1" applyBorder="1" applyAlignment="1" applyProtection="1">
      <alignment horizontal="right" vertical="center"/>
      <protection locked="0"/>
    </xf>
    <xf numFmtId="180" fontId="28" fillId="24" borderId="0" xfId="0" applyNumberFormat="1" applyFont="1" applyFill="1" applyBorder="1" applyAlignment="1" applyProtection="1">
      <alignment horizontal="left" vertical="center"/>
      <protection hidden="1"/>
    </xf>
    <xf numFmtId="0" fontId="27" fillId="24" borderId="17" xfId="0" applyFont="1" applyFill="1" applyBorder="1" applyAlignment="1" applyProtection="1">
      <alignment horizontal="right" vertical="top"/>
      <protection hidden="1"/>
    </xf>
    <xf numFmtId="0" fontId="34" fillId="24" borderId="18" xfId="0" applyFont="1" applyFill="1" applyBorder="1" applyAlignment="1" applyProtection="1">
      <alignment horizontal="left" vertical="center"/>
      <protection hidden="1"/>
    </xf>
    <xf numFmtId="0" fontId="27" fillId="24" borderId="19" xfId="0" applyFont="1" applyFill="1" applyBorder="1" applyAlignment="1" applyProtection="1">
      <protection hidden="1"/>
    </xf>
    <xf numFmtId="0" fontId="28" fillId="24" borderId="20" xfId="0" applyFont="1" applyFill="1" applyBorder="1" applyAlignment="1" applyProtection="1">
      <alignment horizontal="left" vertical="center"/>
      <protection hidden="1"/>
    </xf>
    <xf numFmtId="0" fontId="0" fillId="24" borderId="18" xfId="0" applyFill="1" applyBorder="1">
      <alignment vertical="center"/>
    </xf>
    <xf numFmtId="0" fontId="0" fillId="24" borderId="0" xfId="0" applyFill="1" applyAlignment="1">
      <alignment vertical="center"/>
    </xf>
    <xf numFmtId="0" fontId="0" fillId="0" borderId="0" xfId="0" applyProtection="1">
      <alignment vertical="center"/>
    </xf>
    <xf numFmtId="40" fontId="6" fillId="24" borderId="10" xfId="34" applyNumberFormat="1" applyFont="1" applyFill="1" applyBorder="1" applyAlignment="1" applyProtection="1">
      <alignment horizontal="right" vertical="center"/>
    </xf>
    <xf numFmtId="40" fontId="6" fillId="24" borderId="0" xfId="34" applyNumberFormat="1" applyFont="1" applyFill="1" applyBorder="1" applyAlignment="1" applyProtection="1">
      <alignment vertical="center"/>
    </xf>
    <xf numFmtId="0" fontId="0" fillId="24" borderId="21" xfId="0" applyFill="1" applyBorder="1">
      <alignment vertical="center"/>
    </xf>
    <xf numFmtId="0" fontId="28" fillId="24" borderId="0" xfId="0" applyFont="1" applyFill="1" applyBorder="1" applyAlignment="1" applyProtection="1">
      <alignment horizontal="left" vertical="center"/>
      <protection hidden="1"/>
    </xf>
    <xf numFmtId="2" fontId="28" fillId="0" borderId="0" xfId="0" applyNumberFormat="1" applyFont="1" applyFill="1" applyBorder="1" applyAlignment="1" applyProtection="1">
      <alignment horizontal="left" vertical="center"/>
      <protection hidden="1"/>
    </xf>
    <xf numFmtId="2" fontId="28" fillId="0" borderId="0" xfId="0" applyNumberFormat="1" applyFont="1" applyFill="1" applyBorder="1" applyAlignment="1" applyProtection="1">
      <alignment horizontal="left" vertical="center"/>
    </xf>
    <xf numFmtId="0" fontId="27" fillId="24" borderId="17" xfId="0" applyFont="1" applyFill="1" applyBorder="1" applyAlignment="1" applyProtection="1">
      <alignment horizontal="left"/>
      <protection hidden="1"/>
    </xf>
    <xf numFmtId="0" fontId="27" fillId="0" borderId="10" xfId="0" applyFont="1" applyFill="1" applyBorder="1" applyAlignment="1" applyProtection="1">
      <alignment horizontal="right" vertical="center"/>
      <protection locked="0"/>
    </xf>
    <xf numFmtId="0" fontId="27" fillId="24" borderId="0" xfId="0" applyFont="1" applyFill="1" applyBorder="1" applyAlignment="1" applyProtection="1">
      <alignment horizontal="right" vertical="center"/>
      <protection locked="0"/>
    </xf>
    <xf numFmtId="0" fontId="27" fillId="0" borderId="22" xfId="0" applyFont="1" applyFill="1" applyBorder="1" applyAlignment="1" applyProtection="1">
      <alignment horizontal="right" vertical="center"/>
      <protection locked="0"/>
    </xf>
    <xf numFmtId="2" fontId="28" fillId="24" borderId="0" xfId="0" applyNumberFormat="1" applyFont="1" applyFill="1" applyBorder="1" applyAlignment="1" applyProtection="1">
      <alignment horizontal="left" vertical="center"/>
      <protection hidden="1"/>
    </xf>
    <xf numFmtId="3" fontId="35" fillId="24" borderId="0" xfId="0" applyNumberFormat="1" applyFont="1" applyFill="1" applyBorder="1" applyAlignment="1" applyProtection="1">
      <alignment horizontal="left" vertical="center"/>
      <protection hidden="1"/>
    </xf>
    <xf numFmtId="0" fontId="27" fillId="0" borderId="10" xfId="0" applyFont="1" applyFill="1" applyBorder="1" applyProtection="1">
      <alignment vertical="center"/>
    </xf>
    <xf numFmtId="0" fontId="0" fillId="0" borderId="0" xfId="0" applyFill="1" applyBorder="1" applyAlignment="1" applyProtection="1"/>
    <xf numFmtId="0" fontId="0" fillId="0" borderId="0" xfId="0" applyFill="1" applyAlignment="1" applyProtection="1"/>
    <xf numFmtId="179" fontId="27" fillId="0" borderId="10" xfId="0" applyNumberFormat="1" applyFont="1" applyFill="1" applyBorder="1" applyAlignment="1" applyProtection="1">
      <alignment horizontal="right" vertical="center"/>
      <protection locked="0"/>
    </xf>
    <xf numFmtId="3" fontId="28" fillId="24" borderId="0" xfId="0" applyNumberFormat="1" applyFont="1" applyFill="1" applyBorder="1" applyAlignment="1" applyProtection="1">
      <alignment horizontal="left" vertical="center"/>
      <protection hidden="1"/>
    </xf>
    <xf numFmtId="37" fontId="28" fillId="24" borderId="0" xfId="0" applyNumberFormat="1" applyFont="1" applyFill="1" applyBorder="1" applyAlignment="1" applyProtection="1">
      <alignment horizontal="left" vertical="center"/>
      <protection hidden="1"/>
    </xf>
    <xf numFmtId="0" fontId="27" fillId="24" borderId="17" xfId="0" applyFont="1" applyFill="1" applyBorder="1" applyAlignment="1" applyProtection="1">
      <alignment vertical="center" wrapText="1"/>
      <protection hidden="1"/>
    </xf>
    <xf numFmtId="179" fontId="27" fillId="0" borderId="23" xfId="0" applyNumberFormat="1" applyFont="1" applyFill="1" applyBorder="1" applyAlignment="1" applyProtection="1">
      <alignment horizontal="right" vertical="center"/>
      <protection locked="0"/>
    </xf>
    <xf numFmtId="0" fontId="27" fillId="24" borderId="0" xfId="0" applyFont="1" applyFill="1" applyBorder="1" applyAlignment="1" applyProtection="1">
      <alignment vertical="center"/>
      <protection hidden="1"/>
    </xf>
    <xf numFmtId="0" fontId="27" fillId="24" borderId="17" xfId="0" applyFont="1" applyFill="1" applyBorder="1" applyAlignment="1" applyProtection="1">
      <alignment wrapText="1"/>
      <protection hidden="1"/>
    </xf>
    <xf numFmtId="0" fontId="27" fillId="24" borderId="24" xfId="0" applyFont="1" applyFill="1" applyBorder="1" applyAlignment="1" applyProtection="1">
      <alignment vertical="center"/>
      <protection hidden="1"/>
    </xf>
    <xf numFmtId="0" fontId="27" fillId="24" borderId="0" xfId="0" applyFont="1" applyFill="1" applyBorder="1" applyAlignment="1" applyProtection="1">
      <alignment wrapText="1"/>
      <protection hidden="1"/>
    </xf>
    <xf numFmtId="0" fontId="27" fillId="24" borderId="17" xfId="0" applyFont="1" applyFill="1" applyBorder="1" applyAlignment="1" applyProtection="1">
      <alignment vertical="top"/>
      <protection hidden="1"/>
    </xf>
    <xf numFmtId="0" fontId="27" fillId="24" borderId="0" xfId="0" applyFont="1" applyFill="1" applyBorder="1" applyAlignment="1" applyProtection="1">
      <alignment vertical="top"/>
      <protection hidden="1"/>
    </xf>
    <xf numFmtId="0" fontId="27" fillId="24" borderId="0" xfId="0" applyFont="1" applyFill="1" applyBorder="1" applyAlignment="1" applyProtection="1">
      <protection hidden="1"/>
    </xf>
    <xf numFmtId="0" fontId="27" fillId="24" borderId="18" xfId="0" applyFont="1" applyFill="1" applyBorder="1" applyAlignment="1" applyProtection="1">
      <protection hidden="1"/>
    </xf>
    <xf numFmtId="0" fontId="27" fillId="24" borderId="17" xfId="0" applyFont="1" applyFill="1" applyBorder="1" applyAlignment="1" applyProtection="1">
      <alignment horizontal="right"/>
      <protection hidden="1"/>
    </xf>
    <xf numFmtId="0" fontId="27" fillId="24" borderId="0" xfId="0" applyFont="1" applyFill="1" applyBorder="1" applyAlignment="1" applyProtection="1">
      <alignment horizontal="left" vertical="center"/>
      <protection locked="0"/>
    </xf>
    <xf numFmtId="0" fontId="27" fillId="0" borderId="23" xfId="0" applyFont="1" applyFill="1" applyBorder="1" applyAlignment="1" applyProtection="1">
      <alignment horizontal="left" vertical="center"/>
      <protection locked="0"/>
    </xf>
    <xf numFmtId="0" fontId="0" fillId="24" borderId="0" xfId="0" applyFill="1" applyAlignment="1" applyProtection="1"/>
    <xf numFmtId="0" fontId="29" fillId="25" borderId="17" xfId="0" applyFont="1" applyFill="1" applyBorder="1" applyAlignment="1" applyProtection="1">
      <alignment vertical="center"/>
      <protection hidden="1"/>
    </xf>
    <xf numFmtId="0" fontId="31" fillId="25" borderId="0" xfId="0" applyFont="1" applyFill="1" applyBorder="1" applyAlignment="1" applyProtection="1">
      <alignment vertical="center"/>
      <protection hidden="1"/>
    </xf>
    <xf numFmtId="0" fontId="31" fillId="25" borderId="18" xfId="0" applyFont="1" applyFill="1" applyBorder="1" applyAlignment="1" applyProtection="1">
      <alignment vertical="center"/>
      <protection hidden="1"/>
    </xf>
    <xf numFmtId="0" fontId="37" fillId="24" borderId="17" xfId="0" applyFont="1" applyFill="1" applyBorder="1" applyAlignment="1" applyProtection="1">
      <alignment vertical="center"/>
      <protection hidden="1"/>
    </xf>
    <xf numFmtId="31" fontId="27" fillId="0" borderId="22" xfId="0" applyNumberFormat="1" applyFont="1" applyFill="1" applyBorder="1" applyAlignment="1" applyProtection="1">
      <alignment horizontal="right" vertical="center"/>
      <protection locked="0"/>
    </xf>
    <xf numFmtId="31" fontId="27" fillId="24" borderId="0" xfId="0" applyNumberFormat="1" applyFont="1" applyFill="1" applyBorder="1" applyAlignment="1" applyProtection="1">
      <alignment horizontal="right" vertical="center"/>
      <protection locked="0"/>
    </xf>
    <xf numFmtId="0" fontId="27" fillId="24" borderId="0" xfId="0" applyFont="1" applyFill="1" applyBorder="1" applyAlignment="1" applyProtection="1">
      <alignment vertical="center"/>
    </xf>
    <xf numFmtId="31" fontId="27" fillId="0" borderId="10" xfId="0" applyNumberFormat="1" applyFont="1" applyFill="1" applyBorder="1" applyAlignment="1" applyProtection="1">
      <alignment horizontal="right" vertical="center"/>
      <protection locked="0"/>
    </xf>
    <xf numFmtId="0" fontId="28" fillId="0" borderId="0" xfId="0" applyFont="1" applyFill="1" applyBorder="1" applyAlignment="1" applyProtection="1">
      <alignment horizontal="center" vertical="center"/>
    </xf>
    <xf numFmtId="0" fontId="37" fillId="24" borderId="25" xfId="0" applyFont="1" applyFill="1" applyBorder="1" applyAlignment="1" applyProtection="1">
      <alignment vertical="center"/>
      <protection hidden="1"/>
    </xf>
    <xf numFmtId="0" fontId="33" fillId="24" borderId="26" xfId="0" applyFont="1" applyFill="1" applyBorder="1" applyAlignment="1" applyProtection="1">
      <alignment horizontal="right" vertical="center"/>
    </xf>
    <xf numFmtId="0" fontId="27" fillId="0" borderId="0" xfId="0" applyFont="1" applyFill="1" applyBorder="1" applyAlignment="1">
      <alignment vertical="center" shrinkToFit="1"/>
    </xf>
    <xf numFmtId="0" fontId="27" fillId="0" borderId="0" xfId="0" applyFont="1" applyFill="1" applyBorder="1" applyAlignment="1" applyProtection="1">
      <alignment horizontal="center" vertical="center"/>
    </xf>
    <xf numFmtId="0" fontId="27" fillId="24" borderId="0" xfId="0" applyFont="1" applyFill="1" applyProtection="1">
      <alignment vertical="center"/>
    </xf>
    <xf numFmtId="0" fontId="27" fillId="24" borderId="12" xfId="0" applyFont="1" applyFill="1" applyBorder="1" applyAlignment="1" applyProtection="1">
      <alignment horizontal="left" vertical="top" wrapText="1"/>
      <protection hidden="1"/>
    </xf>
    <xf numFmtId="0" fontId="27" fillId="24" borderId="0" xfId="0" applyFont="1" applyFill="1" applyBorder="1" applyAlignment="1" applyProtection="1">
      <alignment horizontal="left" vertical="top" wrapText="1"/>
      <protection hidden="1"/>
    </xf>
    <xf numFmtId="0" fontId="22" fillId="0" borderId="27" xfId="0" applyFont="1" applyFill="1" applyBorder="1" applyAlignment="1" applyProtection="1">
      <alignment vertical="center"/>
      <protection hidden="1"/>
    </xf>
    <xf numFmtId="0" fontId="22" fillId="0" borderId="28" xfId="0" applyFont="1" applyFill="1" applyBorder="1" applyAlignment="1" applyProtection="1">
      <alignment vertical="center"/>
      <protection hidden="1"/>
    </xf>
    <xf numFmtId="0" fontId="22" fillId="0" borderId="29" xfId="0" applyFont="1" applyFill="1" applyBorder="1" applyAlignment="1" applyProtection="1">
      <alignment vertical="center"/>
      <protection hidden="1"/>
    </xf>
    <xf numFmtId="0" fontId="29" fillId="25" borderId="30" xfId="0" applyFont="1" applyFill="1" applyBorder="1" applyAlignment="1" applyProtection="1">
      <alignment vertical="center"/>
      <protection hidden="1"/>
    </xf>
    <xf numFmtId="0" fontId="29" fillId="25" borderId="30" xfId="0" applyFont="1" applyFill="1" applyBorder="1" applyAlignment="1" applyProtection="1">
      <alignment horizontal="center" vertical="center"/>
      <protection hidden="1"/>
    </xf>
    <xf numFmtId="0" fontId="29" fillId="25" borderId="31" xfId="0" applyFont="1" applyFill="1" applyBorder="1" applyAlignment="1" applyProtection="1">
      <alignment horizontal="center" vertical="center"/>
      <protection hidden="1"/>
    </xf>
    <xf numFmtId="0" fontId="29" fillId="25" borderId="32" xfId="0" applyFont="1" applyFill="1" applyBorder="1" applyAlignment="1" applyProtection="1">
      <alignment horizontal="center" vertical="center"/>
      <protection hidden="1"/>
    </xf>
    <xf numFmtId="0" fontId="27" fillId="0" borderId="10" xfId="0" applyFont="1" applyFill="1" applyBorder="1" applyAlignment="1" applyProtection="1">
      <alignment vertical="center"/>
    </xf>
    <xf numFmtId="0" fontId="6" fillId="0" borderId="10" xfId="0" applyFont="1" applyFill="1" applyBorder="1" applyAlignment="1" applyProtection="1">
      <alignment vertical="center"/>
    </xf>
    <xf numFmtId="0" fontId="27" fillId="24" borderId="17" xfId="0" applyFont="1" applyFill="1" applyBorder="1" applyAlignment="1" applyProtection="1">
      <alignment vertical="center"/>
      <protection hidden="1"/>
    </xf>
    <xf numFmtId="0" fontId="27" fillId="0" borderId="10" xfId="0" applyFont="1" applyFill="1" applyBorder="1" applyAlignment="1" applyProtection="1">
      <protection hidden="1"/>
    </xf>
    <xf numFmtId="177" fontId="6" fillId="0" borderId="10" xfId="0" applyNumberFormat="1" applyFont="1" applyFill="1" applyBorder="1" applyAlignment="1" applyProtection="1">
      <alignment vertical="center"/>
      <protection hidden="1"/>
    </xf>
    <xf numFmtId="0" fontId="6" fillId="24" borderId="10" xfId="0" applyFont="1" applyFill="1" applyBorder="1" applyAlignment="1" applyProtection="1">
      <alignment vertical="center"/>
      <protection hidden="1"/>
    </xf>
    <xf numFmtId="177" fontId="6" fillId="0" borderId="10" xfId="34" applyNumberFormat="1" applyFont="1" applyFill="1" applyBorder="1" applyAlignment="1" applyProtection="1">
      <alignment horizontal="right" vertical="center"/>
      <protection locked="0"/>
    </xf>
    <xf numFmtId="0" fontId="27" fillId="24" borderId="17" xfId="0" applyFont="1" applyFill="1" applyBorder="1" applyProtection="1">
      <alignment vertical="center"/>
      <protection hidden="1"/>
    </xf>
    <xf numFmtId="0" fontId="29" fillId="25" borderId="33" xfId="0" applyFont="1" applyFill="1" applyBorder="1" applyAlignment="1" applyProtection="1">
      <alignment vertical="center"/>
      <protection hidden="1"/>
    </xf>
    <xf numFmtId="0" fontId="40" fillId="25" borderId="34" xfId="0" applyFont="1" applyFill="1" applyBorder="1" applyAlignment="1" applyProtection="1">
      <alignment vertical="center"/>
      <protection hidden="1"/>
    </xf>
    <xf numFmtId="0" fontId="40" fillId="25" borderId="35" xfId="0" applyFont="1" applyFill="1" applyBorder="1" applyAlignment="1" applyProtection="1">
      <alignment vertical="center"/>
      <protection hidden="1"/>
    </xf>
    <xf numFmtId="0" fontId="6" fillId="0" borderId="10" xfId="0" applyFont="1" applyFill="1" applyBorder="1" applyProtection="1">
      <alignment vertical="center"/>
      <protection hidden="1"/>
    </xf>
    <xf numFmtId="0" fontId="0" fillId="0" borderId="10" xfId="0" applyFill="1" applyBorder="1" applyProtection="1">
      <alignment vertical="center"/>
    </xf>
    <xf numFmtId="177" fontId="6" fillId="0" borderId="10" xfId="0" applyNumberFormat="1" applyFont="1" applyFill="1" applyBorder="1" applyProtection="1">
      <alignment vertical="center"/>
      <protection hidden="1"/>
    </xf>
    <xf numFmtId="0" fontId="27" fillId="0" borderId="0" xfId="0" applyFont="1" applyFill="1" applyBorder="1" applyAlignment="1" applyProtection="1"/>
    <xf numFmtId="0" fontId="22" fillId="0" borderId="37" xfId="0" applyFont="1" applyBorder="1" applyAlignment="1" applyProtection="1">
      <alignment vertical="center"/>
      <protection hidden="1"/>
    </xf>
    <xf numFmtId="0" fontId="42" fillId="0" borderId="38" xfId="0" applyFont="1" applyFill="1" applyBorder="1" applyAlignment="1" applyProtection="1">
      <alignment horizontal="left" vertical="center" indent="1"/>
      <protection hidden="1"/>
    </xf>
    <xf numFmtId="0" fontId="42" fillId="0" borderId="38" xfId="0" applyFont="1" applyFill="1" applyBorder="1" applyAlignment="1" applyProtection="1">
      <alignment horizontal="right" vertical="center"/>
      <protection hidden="1"/>
    </xf>
    <xf numFmtId="0" fontId="42" fillId="0" borderId="39" xfId="0" applyFont="1" applyFill="1" applyBorder="1" applyAlignment="1" applyProtection="1">
      <alignment horizontal="right" vertical="center"/>
      <protection hidden="1"/>
    </xf>
    <xf numFmtId="0" fontId="29" fillId="25" borderId="40" xfId="0" applyFont="1" applyFill="1" applyBorder="1" applyAlignment="1" applyProtection="1">
      <alignment vertical="center"/>
      <protection hidden="1"/>
    </xf>
    <xf numFmtId="0" fontId="7" fillId="24" borderId="41" xfId="28" applyFill="1" applyBorder="1" applyProtection="1">
      <alignment horizontal="left" vertical="center" indent="1"/>
      <protection hidden="1"/>
    </xf>
    <xf numFmtId="0" fontId="7" fillId="24" borderId="42" xfId="28" applyFill="1" applyBorder="1" applyProtection="1">
      <alignment horizontal="left" vertical="center" indent="1"/>
      <protection hidden="1"/>
    </xf>
    <xf numFmtId="0" fontId="7" fillId="24" borderId="42" xfId="0" applyFont="1" applyFill="1" applyBorder="1" applyAlignment="1" applyProtection="1">
      <alignment horizontal="left" vertical="center" indent="1"/>
      <protection hidden="1"/>
    </xf>
    <xf numFmtId="0" fontId="0" fillId="24" borderId="42" xfId="0" applyFill="1" applyBorder="1" applyAlignment="1" applyProtection="1">
      <alignment horizontal="left" vertical="center" indent="1"/>
      <protection hidden="1"/>
    </xf>
    <xf numFmtId="0" fontId="0" fillId="24" borderId="43" xfId="0" applyFill="1" applyBorder="1" applyAlignment="1" applyProtection="1">
      <alignment horizontal="left" vertical="center" indent="1"/>
      <protection hidden="1"/>
    </xf>
    <xf numFmtId="0" fontId="29" fillId="25" borderId="44" xfId="0" applyFont="1" applyFill="1" applyBorder="1" applyAlignment="1" applyProtection="1">
      <alignment vertical="center"/>
      <protection hidden="1"/>
    </xf>
    <xf numFmtId="0" fontId="7" fillId="24" borderId="41" xfId="0" applyFont="1" applyFill="1" applyBorder="1" applyAlignment="1" applyProtection="1">
      <alignment horizontal="left" vertical="center" indent="1"/>
      <protection hidden="1"/>
    </xf>
    <xf numFmtId="0" fontId="7" fillId="24" borderId="45" xfId="0" applyFont="1" applyFill="1" applyBorder="1" applyAlignment="1" applyProtection="1">
      <alignment horizontal="left" vertical="center" indent="1"/>
      <protection hidden="1"/>
    </xf>
    <xf numFmtId="0" fontId="7" fillId="24" borderId="45" xfId="28" applyFill="1" applyBorder="1" applyProtection="1">
      <alignment horizontal="left" vertical="center" indent="1"/>
      <protection hidden="1"/>
    </xf>
    <xf numFmtId="0" fontId="0" fillId="24" borderId="46" xfId="0" applyFill="1" applyBorder="1" applyAlignment="1" applyProtection="1">
      <alignment horizontal="left" vertical="center" indent="1"/>
      <protection hidden="1"/>
    </xf>
    <xf numFmtId="0" fontId="7" fillId="24" borderId="47" xfId="28" applyFill="1" applyBorder="1" applyProtection="1">
      <alignment horizontal="left" vertical="center" indent="1"/>
      <protection hidden="1"/>
    </xf>
    <xf numFmtId="0" fontId="7" fillId="24" borderId="48" xfId="28" applyFill="1" applyBorder="1" applyProtection="1">
      <alignment horizontal="left" vertical="center" indent="1"/>
      <protection hidden="1"/>
    </xf>
    <xf numFmtId="0" fontId="7" fillId="24" borderId="48" xfId="0" applyFont="1" applyFill="1" applyBorder="1" applyAlignment="1" applyProtection="1">
      <alignment horizontal="left" vertical="center" indent="1"/>
      <protection hidden="1"/>
    </xf>
    <xf numFmtId="0" fontId="0" fillId="24" borderId="49" xfId="0" applyFill="1" applyBorder="1" applyAlignment="1" applyProtection="1">
      <alignment horizontal="left" vertical="center" indent="1"/>
      <protection hidden="1"/>
    </xf>
    <xf numFmtId="0" fontId="0" fillId="24" borderId="0" xfId="0" applyFill="1" applyBorder="1" applyAlignment="1" applyProtection="1">
      <alignment horizontal="left" vertical="center" indent="1"/>
      <protection hidden="1"/>
    </xf>
    <xf numFmtId="0" fontId="27" fillId="24" borderId="10" xfId="0" applyFont="1" applyFill="1" applyBorder="1" applyAlignment="1" applyProtection="1">
      <alignment horizontal="left" vertical="center"/>
    </xf>
    <xf numFmtId="0" fontId="27" fillId="24" borderId="50" xfId="0" applyFont="1" applyFill="1" applyBorder="1" applyAlignment="1" applyProtection="1">
      <alignment horizontal="left" vertical="center"/>
      <protection hidden="1"/>
    </xf>
    <xf numFmtId="0" fontId="27" fillId="24" borderId="51" xfId="0" applyFont="1" applyFill="1" applyBorder="1" applyAlignment="1" applyProtection="1">
      <alignment horizontal="left" vertical="center"/>
      <protection hidden="1"/>
    </xf>
    <xf numFmtId="0" fontId="7" fillId="24" borderId="51" xfId="43" applyFill="1" applyBorder="1" applyProtection="1">
      <alignment horizontal="left" vertical="center" indent="1"/>
      <protection hidden="1"/>
    </xf>
    <xf numFmtId="0" fontId="31" fillId="24" borderId="51" xfId="0" applyFont="1" applyFill="1" applyBorder="1" applyAlignment="1" applyProtection="1">
      <alignment horizontal="left" vertical="center"/>
      <protection hidden="1"/>
    </xf>
    <xf numFmtId="0" fontId="27" fillId="24" borderId="52" xfId="0" applyFont="1" applyFill="1" applyBorder="1" applyAlignment="1" applyProtection="1">
      <alignment horizontal="left" vertical="center"/>
    </xf>
    <xf numFmtId="0" fontId="27" fillId="24" borderId="0" xfId="0" applyFont="1" applyFill="1" applyBorder="1" applyAlignment="1" applyProtection="1">
      <alignment horizontal="left" vertical="center"/>
    </xf>
    <xf numFmtId="0" fontId="27" fillId="24" borderId="23" xfId="0" applyFont="1" applyFill="1" applyBorder="1" applyAlignment="1" applyProtection="1">
      <alignment horizontal="left" vertical="center"/>
      <protection hidden="1"/>
    </xf>
    <xf numFmtId="0" fontId="27" fillId="24" borderId="53" xfId="0" applyFont="1" applyFill="1" applyBorder="1" applyAlignment="1" applyProtection="1">
      <alignment horizontal="left" vertical="center"/>
      <protection hidden="1"/>
    </xf>
    <xf numFmtId="0" fontId="27" fillId="24" borderId="54" xfId="0" applyFont="1" applyFill="1" applyBorder="1" applyAlignment="1" applyProtection="1">
      <alignment horizontal="left" vertical="center"/>
      <protection hidden="1"/>
    </xf>
    <xf numFmtId="0" fontId="27" fillId="24" borderId="55" xfId="0" applyFont="1" applyFill="1" applyBorder="1" applyAlignment="1" applyProtection="1">
      <alignment horizontal="left" vertical="center"/>
    </xf>
    <xf numFmtId="0" fontId="27" fillId="24" borderId="56" xfId="0" applyFont="1" applyFill="1" applyBorder="1" applyAlignment="1" applyProtection="1">
      <alignment horizontal="left" vertical="center"/>
      <protection hidden="1"/>
    </xf>
    <xf numFmtId="0" fontId="27" fillId="24" borderId="57" xfId="0" applyFont="1" applyFill="1" applyBorder="1" applyAlignment="1" applyProtection="1">
      <alignment horizontal="left" vertical="center"/>
      <protection hidden="1"/>
    </xf>
    <xf numFmtId="0" fontId="27" fillId="24" borderId="45" xfId="0" applyFont="1" applyFill="1" applyBorder="1" applyAlignment="1" applyProtection="1">
      <alignment horizontal="left" vertical="center"/>
      <protection hidden="1"/>
    </xf>
    <xf numFmtId="0" fontId="27" fillId="24" borderId="58" xfId="0" applyFont="1" applyFill="1" applyBorder="1" applyAlignment="1" applyProtection="1">
      <alignment horizontal="left" vertical="center"/>
    </xf>
    <xf numFmtId="0" fontId="43" fillId="24" borderId="45" xfId="0" applyFont="1" applyFill="1" applyBorder="1" applyAlignment="1" applyProtection="1">
      <alignment horizontal="left" vertical="center"/>
      <protection hidden="1"/>
    </xf>
    <xf numFmtId="0" fontId="27" fillId="24" borderId="22" xfId="0" applyFont="1" applyFill="1" applyBorder="1" applyAlignment="1" applyProtection="1">
      <alignment horizontal="left" vertical="center"/>
      <protection hidden="1"/>
    </xf>
    <xf numFmtId="0" fontId="27" fillId="24" borderId="24" xfId="0" applyFont="1" applyFill="1" applyBorder="1" applyAlignment="1" applyProtection="1">
      <alignment horizontal="left" vertical="center"/>
      <protection hidden="1"/>
    </xf>
    <xf numFmtId="0" fontId="27" fillId="24" borderId="59" xfId="0" applyFont="1" applyFill="1" applyBorder="1" applyAlignment="1" applyProtection="1">
      <alignment horizontal="left" vertical="center"/>
      <protection hidden="1"/>
    </xf>
    <xf numFmtId="0" fontId="43" fillId="24" borderId="59" xfId="0" applyFont="1" applyFill="1" applyBorder="1" applyAlignment="1" applyProtection="1">
      <alignment horizontal="left" vertical="center"/>
      <protection hidden="1"/>
    </xf>
    <xf numFmtId="0" fontId="27" fillId="24" borderId="60" xfId="0" applyFont="1" applyFill="1" applyBorder="1" applyAlignment="1" applyProtection="1">
      <alignment horizontal="left" vertical="center"/>
    </xf>
    <xf numFmtId="0" fontId="0" fillId="0" borderId="0" xfId="0" applyFill="1">
      <alignment vertical="center"/>
    </xf>
    <xf numFmtId="0" fontId="6" fillId="0" borderId="0" xfId="0" applyFont="1" applyFill="1" applyProtection="1">
      <alignment vertical="center"/>
      <protection hidden="1"/>
    </xf>
    <xf numFmtId="178" fontId="37" fillId="0" borderId="0" xfId="0" applyNumberFormat="1" applyFont="1" applyFill="1" applyAlignment="1" applyProtection="1">
      <alignment horizontal="left"/>
      <protection hidden="1"/>
    </xf>
    <xf numFmtId="0" fontId="53" fillId="0" borderId="0" xfId="0" applyFont="1" applyFill="1" applyProtection="1">
      <alignment vertical="center"/>
      <protection hidden="1"/>
    </xf>
    <xf numFmtId="0" fontId="54" fillId="0" borderId="0" xfId="0" applyFont="1" applyFill="1" applyAlignment="1" applyProtection="1">
      <alignment horizontal="left"/>
      <protection hidden="1"/>
    </xf>
    <xf numFmtId="0" fontId="55" fillId="0" borderId="0" xfId="0" applyFont="1" applyFill="1" applyProtection="1">
      <alignment vertical="center"/>
      <protection hidden="1"/>
    </xf>
    <xf numFmtId="0" fontId="56" fillId="27" borderId="66" xfId="0" applyFont="1" applyFill="1" applyBorder="1" applyAlignment="1" applyProtection="1">
      <alignment horizontal="left" vertical="center"/>
      <protection hidden="1"/>
    </xf>
    <xf numFmtId="0" fontId="36" fillId="27" borderId="67" xfId="0" applyFont="1" applyFill="1" applyBorder="1" applyAlignment="1" applyProtection="1">
      <alignment horizontal="left" vertical="center"/>
      <protection hidden="1"/>
    </xf>
    <xf numFmtId="0" fontId="57" fillId="27" borderId="67" xfId="0" applyFont="1" applyFill="1" applyBorder="1" applyAlignment="1" applyProtection="1">
      <alignment vertical="center"/>
      <protection hidden="1"/>
    </xf>
    <xf numFmtId="0" fontId="32" fillId="24" borderId="68" xfId="0" applyNumberFormat="1" applyFont="1" applyFill="1" applyBorder="1" applyAlignment="1" applyProtection="1">
      <alignment vertical="center"/>
      <protection hidden="1"/>
    </xf>
    <xf numFmtId="0" fontId="36" fillId="24" borderId="71" xfId="0" applyFont="1" applyFill="1" applyBorder="1" applyAlignment="1" applyProtection="1">
      <alignment horizontal="left" vertical="center"/>
      <protection hidden="1"/>
    </xf>
    <xf numFmtId="0" fontId="50" fillId="24" borderId="71" xfId="0" applyFont="1" applyFill="1" applyBorder="1" applyAlignment="1" applyProtection="1">
      <alignment vertical="center"/>
      <protection hidden="1"/>
    </xf>
    <xf numFmtId="0" fontId="51" fillId="24" borderId="71" xfId="0" applyFont="1" applyFill="1" applyBorder="1" applyAlignment="1" applyProtection="1">
      <alignment vertical="center"/>
      <protection hidden="1"/>
    </xf>
    <xf numFmtId="0" fontId="32" fillId="24" borderId="73" xfId="0" applyNumberFormat="1" applyFont="1" applyFill="1" applyBorder="1" applyAlignment="1" applyProtection="1">
      <alignment vertical="top"/>
      <protection hidden="1"/>
    </xf>
    <xf numFmtId="0" fontId="36" fillId="24" borderId="59" xfId="0" applyFont="1" applyFill="1" applyBorder="1" applyAlignment="1" applyProtection="1">
      <alignment horizontal="left" vertical="top"/>
      <protection hidden="1"/>
    </xf>
    <xf numFmtId="0" fontId="50" fillId="24" borderId="59" xfId="0" applyFont="1" applyFill="1" applyBorder="1" applyAlignment="1" applyProtection="1">
      <alignment vertical="top"/>
      <protection hidden="1"/>
    </xf>
    <xf numFmtId="0" fontId="28" fillId="24" borderId="59" xfId="0" applyFont="1" applyFill="1" applyBorder="1" applyAlignment="1" applyProtection="1">
      <protection hidden="1"/>
    </xf>
    <xf numFmtId="0" fontId="56" fillId="28" borderId="78" xfId="0" applyNumberFormat="1" applyFont="1" applyFill="1" applyBorder="1" applyAlignment="1" applyProtection="1">
      <alignment vertical="center"/>
      <protection hidden="1"/>
    </xf>
    <xf numFmtId="0" fontId="58" fillId="28" borderId="0" xfId="0" applyNumberFormat="1" applyFont="1" applyFill="1" applyBorder="1" applyAlignment="1" applyProtection="1">
      <alignment horizontal="left" vertical="center"/>
      <protection hidden="1"/>
    </xf>
    <xf numFmtId="180" fontId="57" fillId="28" borderId="0" xfId="0" applyNumberFormat="1" applyFont="1" applyFill="1" applyBorder="1" applyAlignment="1" applyProtection="1">
      <alignment horizontal="center" vertical="center"/>
      <protection hidden="1"/>
    </xf>
    <xf numFmtId="180" fontId="56" fillId="28" borderId="0" xfId="0" applyNumberFormat="1" applyFont="1" applyFill="1" applyBorder="1" applyAlignment="1" applyProtection="1">
      <alignment horizontal="center" vertical="center"/>
      <protection hidden="1"/>
    </xf>
    <xf numFmtId="178" fontId="37" fillId="28" borderId="79" xfId="0" applyNumberFormat="1" applyFont="1" applyFill="1" applyBorder="1" applyAlignment="1" applyProtection="1">
      <alignment horizontal="left" vertical="center"/>
      <protection hidden="1"/>
    </xf>
    <xf numFmtId="0" fontId="32" fillId="26" borderId="80" xfId="0" applyFont="1" applyFill="1" applyBorder="1" applyAlignment="1" applyProtection="1">
      <alignment vertical="center"/>
      <protection hidden="1"/>
    </xf>
    <xf numFmtId="0" fontId="32" fillId="26" borderId="81" xfId="0" applyNumberFormat="1" applyFont="1" applyFill="1" applyBorder="1" applyAlignment="1" applyProtection="1">
      <alignment horizontal="left" vertical="center"/>
      <protection hidden="1"/>
    </xf>
    <xf numFmtId="178" fontId="37" fillId="26" borderId="82" xfId="0" applyNumberFormat="1" applyFont="1" applyFill="1" applyBorder="1" applyAlignment="1" applyProtection="1">
      <alignment horizontal="left" vertical="center"/>
      <protection hidden="1"/>
    </xf>
    <xf numFmtId="0" fontId="32" fillId="24" borderId="79" xfId="0" quotePrefix="1" applyFont="1" applyFill="1" applyBorder="1" applyAlignment="1" applyProtection="1">
      <alignment vertical="center"/>
      <protection hidden="1"/>
    </xf>
    <xf numFmtId="0" fontId="41" fillId="24" borderId="84" xfId="0" applyNumberFormat="1" applyFont="1" applyFill="1" applyBorder="1" applyAlignment="1" applyProtection="1">
      <alignment horizontal="left" vertical="center"/>
      <protection hidden="1"/>
    </xf>
    <xf numFmtId="0" fontId="41" fillId="24" borderId="0" xfId="0" applyNumberFormat="1" applyFont="1" applyFill="1" applyBorder="1" applyAlignment="1" applyProtection="1">
      <alignment horizontal="left" vertical="center"/>
      <protection hidden="1"/>
    </xf>
    <xf numFmtId="181" fontId="46" fillId="24" borderId="85" xfId="0" applyNumberFormat="1" applyFont="1" applyFill="1" applyBorder="1" applyAlignment="1" applyProtection="1">
      <alignment horizontal="center" vertical="center"/>
      <protection hidden="1"/>
    </xf>
    <xf numFmtId="0" fontId="41" fillId="24" borderId="79" xfId="0" applyFont="1" applyFill="1" applyBorder="1" applyAlignment="1" applyProtection="1">
      <alignment horizontal="center"/>
      <protection hidden="1"/>
    </xf>
    <xf numFmtId="0" fontId="32" fillId="24" borderId="53" xfId="0" applyFont="1" applyFill="1" applyBorder="1" applyAlignment="1" applyProtection="1">
      <alignment vertical="center"/>
      <protection hidden="1"/>
    </xf>
    <xf numFmtId="0" fontId="27" fillId="24" borderId="54" xfId="0" applyFont="1" applyFill="1" applyBorder="1" applyAlignment="1" applyProtection="1">
      <alignment vertical="center"/>
      <protection hidden="1"/>
    </xf>
    <xf numFmtId="0" fontId="27" fillId="24" borderId="59" xfId="0" applyFont="1" applyFill="1" applyBorder="1" applyAlignment="1" applyProtection="1">
      <alignment vertical="center"/>
      <protection hidden="1"/>
    </xf>
    <xf numFmtId="181" fontId="46" fillId="24" borderId="88" xfId="0" applyNumberFormat="1" applyFont="1" applyFill="1" applyBorder="1" applyAlignment="1" applyProtection="1">
      <alignment horizontal="center" vertical="center"/>
      <protection hidden="1"/>
    </xf>
    <xf numFmtId="181" fontId="46" fillId="24" borderId="90" xfId="0" applyNumberFormat="1" applyFont="1" applyFill="1" applyBorder="1" applyAlignment="1" applyProtection="1">
      <alignment horizontal="center" vertical="center"/>
      <protection hidden="1"/>
    </xf>
    <xf numFmtId="0" fontId="59" fillId="24" borderId="20" xfId="0" applyFont="1" applyFill="1" applyBorder="1" applyAlignment="1" applyProtection="1">
      <alignment horizontal="center" vertical="center"/>
      <protection hidden="1"/>
    </xf>
    <xf numFmtId="0" fontId="27" fillId="24" borderId="10" xfId="0" applyFont="1" applyFill="1" applyBorder="1" applyAlignment="1" applyProtection="1">
      <alignment horizontal="center" vertical="center"/>
      <protection hidden="1"/>
    </xf>
    <xf numFmtId="181" fontId="46" fillId="0" borderId="68" xfId="0" applyNumberFormat="1" applyFont="1" applyFill="1" applyBorder="1" applyAlignment="1" applyProtection="1">
      <alignment horizontal="center" vertical="center"/>
      <protection locked="0" hidden="1"/>
    </xf>
    <xf numFmtId="178" fontId="28" fillId="24" borderId="76" xfId="0" applyNumberFormat="1" applyFont="1" applyFill="1" applyBorder="1" applyAlignment="1" applyProtection="1">
      <alignment horizontal="center" vertical="center"/>
    </xf>
    <xf numFmtId="181" fontId="46" fillId="0" borderId="91" xfId="0" applyNumberFormat="1" applyFont="1" applyFill="1" applyBorder="1" applyAlignment="1" applyProtection="1">
      <alignment horizontal="center" vertical="center"/>
      <protection locked="0" hidden="1"/>
    </xf>
    <xf numFmtId="0" fontId="59" fillId="24" borderId="24" xfId="0" applyFont="1" applyFill="1" applyBorder="1" applyAlignment="1" applyProtection="1">
      <alignment horizontal="center" vertical="center"/>
      <protection hidden="1"/>
    </xf>
    <xf numFmtId="181" fontId="46" fillId="0" borderId="88" xfId="0" applyNumberFormat="1" applyFont="1" applyFill="1" applyBorder="1" applyAlignment="1" applyProtection="1">
      <alignment horizontal="center" vertical="center"/>
      <protection locked="0" hidden="1"/>
    </xf>
    <xf numFmtId="181" fontId="46" fillId="0" borderId="93" xfId="0" applyNumberFormat="1" applyFont="1" applyFill="1" applyBorder="1" applyAlignment="1" applyProtection="1">
      <alignment horizontal="center" vertical="center"/>
      <protection locked="0" hidden="1"/>
    </xf>
    <xf numFmtId="0" fontId="32" fillId="24" borderId="20" xfId="0" applyFont="1" applyFill="1" applyBorder="1" applyAlignment="1" applyProtection="1">
      <alignment vertical="center"/>
      <protection hidden="1"/>
    </xf>
    <xf numFmtId="181" fontId="46" fillId="0" borderId="79" xfId="0" applyNumberFormat="1" applyFont="1" applyFill="1" applyBorder="1" applyAlignment="1" applyProtection="1">
      <alignment horizontal="center" vertical="center"/>
      <protection locked="0" hidden="1"/>
    </xf>
    <xf numFmtId="181" fontId="46" fillId="0" borderId="96" xfId="0" applyNumberFormat="1" applyFont="1" applyFill="1" applyBorder="1" applyAlignment="1" applyProtection="1">
      <alignment horizontal="center" vertical="center"/>
      <protection locked="0" hidden="1"/>
    </xf>
    <xf numFmtId="0" fontId="41" fillId="24" borderId="62" xfId="0" applyFont="1" applyFill="1" applyBorder="1" applyAlignment="1" applyProtection="1">
      <alignment horizontal="center"/>
      <protection hidden="1"/>
    </xf>
    <xf numFmtId="0" fontId="32" fillId="24" borderId="50" xfId="0" applyFont="1" applyFill="1" applyBorder="1" applyAlignment="1" applyProtection="1">
      <alignment vertical="center"/>
      <protection hidden="1"/>
    </xf>
    <xf numFmtId="0" fontId="27" fillId="24" borderId="51" xfId="0" applyFont="1" applyFill="1" applyBorder="1" applyAlignment="1" applyProtection="1">
      <alignment vertical="center"/>
      <protection hidden="1"/>
    </xf>
    <xf numFmtId="0" fontId="41" fillId="24" borderId="51" xfId="0" applyNumberFormat="1" applyFont="1" applyFill="1" applyBorder="1" applyAlignment="1" applyProtection="1">
      <alignment horizontal="left" vertical="center"/>
      <protection hidden="1"/>
    </xf>
    <xf numFmtId="0" fontId="60" fillId="24" borderId="51" xfId="0" applyFont="1" applyFill="1" applyBorder="1" applyAlignment="1" applyProtection="1">
      <alignment vertical="center"/>
      <protection hidden="1"/>
    </xf>
    <xf numFmtId="181" fontId="46" fillId="24" borderId="97" xfId="0" applyNumberFormat="1" applyFont="1" applyFill="1" applyBorder="1" applyAlignment="1" applyProtection="1">
      <alignment horizontal="center" vertical="center"/>
      <protection hidden="1"/>
    </xf>
    <xf numFmtId="0" fontId="27" fillId="24" borderId="54" xfId="0" applyNumberFormat="1" applyFont="1" applyFill="1" applyBorder="1" applyAlignment="1" applyProtection="1">
      <alignment horizontal="left" vertical="center"/>
      <protection hidden="1"/>
    </xf>
    <xf numFmtId="0" fontId="59" fillId="24" borderId="20" xfId="0" applyNumberFormat="1" applyFont="1" applyFill="1" applyBorder="1" applyAlignment="1" applyProtection="1">
      <alignment horizontal="center" vertical="center"/>
      <protection hidden="1"/>
    </xf>
    <xf numFmtId="0" fontId="41" fillId="24" borderId="79" xfId="0" quotePrefix="1" applyNumberFormat="1" applyFont="1" applyFill="1" applyBorder="1" applyAlignment="1" applyProtection="1">
      <alignment horizontal="center" vertical="center"/>
      <protection hidden="1"/>
    </xf>
    <xf numFmtId="178" fontId="28" fillId="24" borderId="72" xfId="0" applyNumberFormat="1" applyFont="1" applyFill="1" applyBorder="1" applyAlignment="1" applyProtection="1">
      <alignment horizontal="center" vertical="center"/>
    </xf>
    <xf numFmtId="181" fontId="46" fillId="24" borderId="79" xfId="0" applyNumberFormat="1" applyFont="1" applyFill="1" applyBorder="1" applyAlignment="1" applyProtection="1">
      <alignment horizontal="center" vertical="center"/>
      <protection hidden="1"/>
    </xf>
    <xf numFmtId="181" fontId="46" fillId="24" borderId="76" xfId="0" applyNumberFormat="1" applyFont="1" applyFill="1" applyBorder="1" applyAlignment="1" applyProtection="1">
      <alignment horizontal="center" vertical="center"/>
      <protection hidden="1"/>
    </xf>
    <xf numFmtId="181" fontId="46" fillId="24" borderId="98" xfId="0" applyNumberFormat="1" applyFont="1" applyFill="1" applyBorder="1" applyAlignment="1" applyProtection="1">
      <alignment horizontal="center" vertical="center"/>
      <protection hidden="1"/>
    </xf>
    <xf numFmtId="0" fontId="59" fillId="24" borderId="24" xfId="0" applyNumberFormat="1" applyFont="1" applyFill="1" applyBorder="1" applyAlignment="1" applyProtection="1">
      <alignment horizontal="center" vertical="center"/>
      <protection hidden="1"/>
    </xf>
    <xf numFmtId="0" fontId="41" fillId="24" borderId="79" xfId="0" applyNumberFormat="1" applyFont="1" applyFill="1" applyBorder="1" applyAlignment="1" applyProtection="1">
      <alignment horizontal="center" vertical="center"/>
      <protection hidden="1"/>
    </xf>
    <xf numFmtId="0" fontId="41" fillId="24" borderId="73" xfId="0" applyNumberFormat="1" applyFont="1" applyFill="1" applyBorder="1" applyAlignment="1" applyProtection="1">
      <alignment horizontal="center" vertical="center"/>
      <protection hidden="1"/>
    </xf>
    <xf numFmtId="0" fontId="41" fillId="24" borderId="88" xfId="0" quotePrefix="1" applyNumberFormat="1" applyFont="1" applyFill="1" applyBorder="1" applyAlignment="1" applyProtection="1">
      <alignment horizontal="center" vertical="center"/>
      <protection hidden="1"/>
    </xf>
    <xf numFmtId="0" fontId="59" fillId="24" borderId="100" xfId="0" applyFont="1" applyFill="1" applyBorder="1" applyAlignment="1" applyProtection="1">
      <alignment horizontal="center" vertical="center"/>
      <protection hidden="1"/>
    </xf>
    <xf numFmtId="0" fontId="27" fillId="24" borderId="101" xfId="0" applyFont="1" applyFill="1" applyBorder="1" applyAlignment="1" applyProtection="1">
      <alignment horizontal="center" vertical="center"/>
      <protection hidden="1"/>
    </xf>
    <xf numFmtId="0" fontId="27" fillId="24" borderId="102" xfId="0" applyFont="1" applyFill="1" applyBorder="1" applyAlignment="1" applyProtection="1">
      <alignment vertical="center"/>
      <protection hidden="1"/>
    </xf>
    <xf numFmtId="0" fontId="32" fillId="26" borderId="103" xfId="0" applyFont="1" applyFill="1" applyBorder="1" applyAlignment="1" applyProtection="1">
      <alignment vertical="center"/>
      <protection hidden="1"/>
    </xf>
    <xf numFmtId="0" fontId="32" fillId="26" borderId="104" xfId="0" applyFont="1" applyFill="1" applyBorder="1" applyAlignment="1" applyProtection="1">
      <alignment horizontal="left"/>
      <protection hidden="1"/>
    </xf>
    <xf numFmtId="178" fontId="37" fillId="26" borderId="103" xfId="0" applyNumberFormat="1" applyFont="1" applyFill="1" applyBorder="1" applyAlignment="1" applyProtection="1">
      <alignment horizontal="left"/>
      <protection hidden="1"/>
    </xf>
    <xf numFmtId="0" fontId="41" fillId="24" borderId="84" xfId="0" applyFont="1" applyFill="1" applyBorder="1" applyAlignment="1" applyProtection="1">
      <alignment horizontal="left" vertical="center"/>
      <protection hidden="1"/>
    </xf>
    <xf numFmtId="0" fontId="41" fillId="24" borderId="0" xfId="0" applyFont="1" applyFill="1" applyBorder="1" applyAlignment="1" applyProtection="1">
      <alignment horizontal="left" vertical="center"/>
      <protection hidden="1"/>
    </xf>
    <xf numFmtId="0" fontId="60" fillId="24" borderId="54" xfId="0" applyFont="1" applyFill="1" applyBorder="1" applyAlignment="1" applyProtection="1">
      <alignment vertical="center"/>
      <protection hidden="1"/>
    </xf>
    <xf numFmtId="0" fontId="41" fillId="24" borderId="73" xfId="0" quotePrefix="1" applyNumberFormat="1" applyFont="1" applyFill="1" applyBorder="1" applyAlignment="1" applyProtection="1">
      <alignment horizontal="center" vertical="center"/>
      <protection hidden="1"/>
    </xf>
    <xf numFmtId="181" fontId="46" fillId="24" borderId="107" xfId="0" applyNumberFormat="1" applyFont="1" applyFill="1" applyBorder="1" applyAlignment="1" applyProtection="1">
      <alignment horizontal="center" vertical="center"/>
      <protection hidden="1"/>
    </xf>
    <xf numFmtId="0" fontId="41" fillId="24" borderId="73" xfId="0" applyFont="1" applyFill="1" applyBorder="1" applyAlignment="1" applyProtection="1">
      <alignment horizontal="center"/>
      <protection hidden="1"/>
    </xf>
    <xf numFmtId="181" fontId="46" fillId="29" borderId="87" xfId="0" applyNumberFormat="1" applyFont="1" applyFill="1" applyBorder="1" applyAlignment="1" applyProtection="1">
      <alignment horizontal="center" vertical="center"/>
      <protection hidden="1"/>
    </xf>
    <xf numFmtId="0" fontId="32" fillId="24" borderId="87" xfId="0" quotePrefix="1" applyFont="1" applyFill="1" applyBorder="1" applyAlignment="1" applyProtection="1">
      <alignment vertical="center"/>
      <protection hidden="1"/>
    </xf>
    <xf numFmtId="0" fontId="41" fillId="24" borderId="54" xfId="0" applyNumberFormat="1" applyFont="1" applyFill="1" applyBorder="1" applyAlignment="1" applyProtection="1">
      <alignment horizontal="left" vertical="center"/>
      <protection hidden="1"/>
    </xf>
    <xf numFmtId="0" fontId="27" fillId="24" borderId="23" xfId="0" applyFont="1" applyFill="1" applyBorder="1" applyAlignment="1" applyProtection="1">
      <alignment horizontal="center" vertical="center"/>
      <protection hidden="1"/>
    </xf>
    <xf numFmtId="0" fontId="27" fillId="24" borderId="51" xfId="0" applyNumberFormat="1" applyFont="1" applyFill="1" applyBorder="1" applyAlignment="1" applyProtection="1">
      <alignment horizontal="left" vertical="center"/>
      <protection hidden="1"/>
    </xf>
    <xf numFmtId="0" fontId="59" fillId="24" borderId="100" xfId="0" applyNumberFormat="1" applyFont="1" applyFill="1" applyBorder="1" applyAlignment="1" applyProtection="1">
      <alignment horizontal="center" vertical="center"/>
      <protection hidden="1"/>
    </xf>
    <xf numFmtId="0" fontId="32" fillId="26" borderId="104" xfId="0" applyNumberFormat="1" applyFont="1" applyFill="1" applyBorder="1" applyAlignment="1" applyProtection="1">
      <alignment horizontal="left" vertical="center"/>
      <protection hidden="1"/>
    </xf>
    <xf numFmtId="0" fontId="32" fillId="24" borderId="76" xfId="0" quotePrefix="1" applyFont="1" applyFill="1" applyBorder="1" applyAlignment="1" applyProtection="1">
      <alignment vertical="center"/>
      <protection hidden="1"/>
    </xf>
    <xf numFmtId="0" fontId="41" fillId="24" borderId="51" xfId="0" applyFont="1" applyFill="1" applyBorder="1" applyAlignment="1" applyProtection="1">
      <alignment horizontal="left" vertical="center"/>
      <protection hidden="1"/>
    </xf>
    <xf numFmtId="0" fontId="41" fillId="24" borderId="59" xfId="0" applyNumberFormat="1" applyFont="1" applyFill="1" applyBorder="1" applyAlignment="1" applyProtection="1">
      <alignment horizontal="left" vertical="center"/>
      <protection hidden="1"/>
    </xf>
    <xf numFmtId="0" fontId="32" fillId="24" borderId="20" xfId="0" applyFont="1" applyFill="1" applyBorder="1" applyProtection="1">
      <alignment vertical="center"/>
      <protection hidden="1"/>
    </xf>
    <xf numFmtId="0" fontId="27" fillId="24" borderId="59" xfId="0" applyNumberFormat="1" applyFont="1" applyFill="1" applyBorder="1" applyAlignment="1" applyProtection="1">
      <alignment horizontal="left" vertical="center"/>
      <protection hidden="1"/>
    </xf>
    <xf numFmtId="0" fontId="27" fillId="24" borderId="59" xfId="0" applyFont="1" applyFill="1" applyBorder="1" applyProtection="1">
      <alignment vertical="center"/>
      <protection hidden="1"/>
    </xf>
    <xf numFmtId="0" fontId="32" fillId="24" borderId="50" xfId="0" applyFont="1" applyFill="1" applyBorder="1" applyProtection="1">
      <alignment vertical="center"/>
      <protection hidden="1"/>
    </xf>
    <xf numFmtId="0" fontId="27" fillId="24" borderId="51" xfId="0" applyFont="1" applyFill="1" applyBorder="1" applyProtection="1">
      <alignment vertical="center"/>
      <protection hidden="1"/>
    </xf>
    <xf numFmtId="181" fontId="46" fillId="0" borderId="79" xfId="0" applyNumberFormat="1" applyFont="1" applyFill="1" applyBorder="1" applyAlignment="1" applyProtection="1">
      <alignment horizontal="center" vertical="center"/>
      <protection hidden="1"/>
    </xf>
    <xf numFmtId="181" fontId="46" fillId="0" borderId="96" xfId="0" applyNumberFormat="1" applyFont="1" applyFill="1" applyBorder="1" applyAlignment="1" applyProtection="1">
      <alignment horizontal="center" vertical="center"/>
      <protection hidden="1"/>
    </xf>
    <xf numFmtId="0" fontId="56" fillId="28" borderId="68" xfId="0" applyNumberFormat="1" applyFont="1" applyFill="1" applyBorder="1" applyAlignment="1" applyProtection="1">
      <alignment horizontal="left" vertical="center"/>
      <protection hidden="1"/>
    </xf>
    <xf numFmtId="0" fontId="56" fillId="28" borderId="71" xfId="0" applyNumberFormat="1" applyFont="1" applyFill="1" applyBorder="1" applyAlignment="1" applyProtection="1">
      <alignment horizontal="left" vertical="center"/>
      <protection hidden="1"/>
    </xf>
    <xf numFmtId="178" fontId="37" fillId="28" borderId="91" xfId="0" applyNumberFormat="1" applyFont="1" applyFill="1" applyBorder="1" applyAlignment="1" applyProtection="1">
      <alignment horizontal="left"/>
      <protection hidden="1"/>
    </xf>
    <xf numFmtId="178" fontId="37" fillId="28" borderId="91" xfId="0" applyNumberFormat="1" applyFont="1" applyFill="1" applyBorder="1" applyAlignment="1" applyProtection="1">
      <alignment horizontal="left"/>
    </xf>
    <xf numFmtId="0" fontId="32" fillId="26" borderId="82" xfId="0" applyFont="1" applyFill="1" applyBorder="1" applyAlignment="1" applyProtection="1">
      <alignment vertical="center"/>
      <protection hidden="1"/>
    </xf>
    <xf numFmtId="178" fontId="37" fillId="26" borderId="111" xfId="0" applyNumberFormat="1" applyFont="1" applyFill="1" applyBorder="1" applyAlignment="1" applyProtection="1">
      <alignment horizontal="left"/>
      <protection hidden="1"/>
    </xf>
    <xf numFmtId="178" fontId="37" fillId="26" borderId="111" xfId="0" applyNumberFormat="1" applyFont="1" applyFill="1" applyBorder="1" applyAlignment="1" applyProtection="1">
      <alignment horizontal="left"/>
    </xf>
    <xf numFmtId="181" fontId="46" fillId="0" borderId="107" xfId="0" applyNumberFormat="1" applyFont="1" applyFill="1" applyBorder="1" applyAlignment="1" applyProtection="1">
      <alignment horizontal="center" vertical="center"/>
      <protection locked="0" hidden="1"/>
    </xf>
    <xf numFmtId="0" fontId="32" fillId="24" borderId="87" xfId="0" applyFont="1" applyFill="1" applyBorder="1" applyAlignment="1" applyProtection="1">
      <alignment vertical="center"/>
      <protection hidden="1"/>
    </xf>
    <xf numFmtId="0" fontId="32" fillId="24" borderId="79" xfId="0" applyFont="1" applyFill="1" applyBorder="1" applyAlignment="1" applyProtection="1">
      <alignment vertical="center"/>
      <protection hidden="1"/>
    </xf>
    <xf numFmtId="181" fontId="46" fillId="0" borderId="66" xfId="0" applyNumberFormat="1" applyFont="1" applyFill="1" applyBorder="1" applyAlignment="1" applyProtection="1">
      <alignment horizontal="center" vertical="center"/>
      <protection locked="0" hidden="1"/>
    </xf>
    <xf numFmtId="0" fontId="32" fillId="24" borderId="50" xfId="0" applyNumberFormat="1" applyFont="1" applyFill="1" applyBorder="1" applyAlignment="1" applyProtection="1">
      <alignment horizontal="right" vertical="center"/>
      <protection hidden="1"/>
    </xf>
    <xf numFmtId="0" fontId="32" fillId="24" borderId="62" xfId="0" applyFont="1" applyFill="1" applyBorder="1" applyAlignment="1" applyProtection="1">
      <alignment vertical="center"/>
      <protection hidden="1"/>
    </xf>
    <xf numFmtId="178" fontId="28" fillId="24" borderId="98" xfId="0" applyNumberFormat="1" applyFont="1" applyFill="1" applyBorder="1" applyAlignment="1" applyProtection="1">
      <alignment horizontal="center" vertical="center"/>
    </xf>
    <xf numFmtId="0" fontId="63" fillId="24" borderId="79" xfId="0" applyNumberFormat="1" applyFont="1" applyFill="1" applyBorder="1" applyAlignment="1" applyProtection="1">
      <alignment horizontal="center" vertical="center"/>
      <protection hidden="1"/>
    </xf>
    <xf numFmtId="0" fontId="63" fillId="24" borderId="73" xfId="0" applyNumberFormat="1" applyFont="1" applyFill="1" applyBorder="1" applyAlignment="1" applyProtection="1">
      <alignment horizontal="center" vertical="center"/>
      <protection hidden="1"/>
    </xf>
    <xf numFmtId="0" fontId="32" fillId="24" borderId="86" xfId="0" quotePrefix="1" applyFont="1" applyFill="1" applyBorder="1" applyAlignment="1" applyProtection="1">
      <alignment vertical="center"/>
      <protection hidden="1"/>
    </xf>
    <xf numFmtId="0" fontId="32" fillId="24" borderId="20" xfId="0" quotePrefix="1" applyFont="1" applyFill="1" applyBorder="1" applyAlignment="1" applyProtection="1">
      <alignment vertical="center"/>
      <protection hidden="1"/>
    </xf>
    <xf numFmtId="0" fontId="59" fillId="24" borderId="20" xfId="0" quotePrefix="1" applyNumberFormat="1" applyFont="1" applyFill="1" applyBorder="1" applyAlignment="1" applyProtection="1">
      <alignment horizontal="center" vertical="center"/>
      <protection hidden="1"/>
    </xf>
    <xf numFmtId="0" fontId="59" fillId="24" borderId="24" xfId="0" quotePrefix="1" applyNumberFormat="1" applyFont="1" applyFill="1" applyBorder="1" applyAlignment="1" applyProtection="1">
      <alignment horizontal="center" vertical="center"/>
      <protection hidden="1"/>
    </xf>
    <xf numFmtId="0" fontId="41" fillId="24" borderId="65" xfId="0" applyNumberFormat="1" applyFont="1" applyFill="1" applyBorder="1" applyAlignment="1" applyProtection="1">
      <alignment horizontal="center" vertical="center"/>
      <protection hidden="1"/>
    </xf>
    <xf numFmtId="178" fontId="37" fillId="26" borderId="66" xfId="0" applyNumberFormat="1" applyFont="1" applyFill="1" applyBorder="1" applyAlignment="1" applyProtection="1">
      <alignment horizontal="left"/>
      <protection hidden="1"/>
    </xf>
    <xf numFmtId="0" fontId="32" fillId="24" borderId="79" xfId="0" quotePrefix="1" applyFont="1" applyFill="1" applyBorder="1" applyProtection="1">
      <alignment vertical="center"/>
      <protection hidden="1"/>
    </xf>
    <xf numFmtId="0" fontId="32" fillId="24" borderId="106" xfId="0" quotePrefix="1" applyFont="1" applyFill="1" applyBorder="1" applyProtection="1">
      <alignment vertical="center"/>
      <protection hidden="1"/>
    </xf>
    <xf numFmtId="0" fontId="32" fillId="24" borderId="79" xfId="0" applyFont="1" applyFill="1" applyBorder="1" applyProtection="1">
      <alignment vertical="center"/>
      <protection hidden="1"/>
    </xf>
    <xf numFmtId="181" fontId="46" fillId="24" borderId="112" xfId="0" applyNumberFormat="1" applyFont="1" applyFill="1" applyBorder="1" applyAlignment="1" applyProtection="1">
      <alignment horizontal="center" vertical="center"/>
      <protection hidden="1"/>
    </xf>
    <xf numFmtId="0" fontId="63" fillId="24" borderId="79" xfId="0" applyFont="1" applyFill="1" applyBorder="1" applyAlignment="1" applyProtection="1">
      <alignment horizontal="center"/>
      <protection hidden="1"/>
    </xf>
    <xf numFmtId="0" fontId="32" fillId="24" borderId="106" xfId="0" applyFont="1" applyFill="1" applyBorder="1" applyProtection="1">
      <alignment vertical="center"/>
      <protection hidden="1"/>
    </xf>
    <xf numFmtId="0" fontId="32" fillId="24" borderId="65" xfId="0" applyFont="1" applyFill="1" applyBorder="1" applyProtection="1">
      <alignment vertical="center"/>
      <protection hidden="1"/>
    </xf>
    <xf numFmtId="0" fontId="47" fillId="27" borderId="68" xfId="0" applyNumberFormat="1" applyFont="1" applyFill="1" applyBorder="1" applyAlignment="1" applyProtection="1">
      <alignment vertical="center"/>
      <protection hidden="1"/>
    </xf>
    <xf numFmtId="0" fontId="48" fillId="27" borderId="71" xfId="0" applyFont="1" applyFill="1" applyBorder="1" applyAlignment="1" applyProtection="1">
      <alignment horizontal="left" vertical="center"/>
      <protection hidden="1"/>
    </xf>
    <xf numFmtId="0" fontId="48" fillId="27" borderId="71" xfId="0" applyFont="1" applyFill="1" applyBorder="1" applyAlignment="1" applyProtection="1">
      <alignment vertical="center"/>
      <protection hidden="1"/>
    </xf>
    <xf numFmtId="0" fontId="47" fillId="27" borderId="71" xfId="0" applyNumberFormat="1" applyFont="1" applyFill="1" applyBorder="1" applyAlignment="1" applyProtection="1">
      <alignment vertical="center"/>
      <protection hidden="1"/>
    </xf>
    <xf numFmtId="0" fontId="68" fillId="27" borderId="92" xfId="0" applyFont="1" applyFill="1" applyBorder="1" applyAlignment="1" applyProtection="1">
      <alignment vertical="center"/>
      <protection hidden="1"/>
    </xf>
    <xf numFmtId="0" fontId="56" fillId="27" borderId="67" xfId="0" applyFont="1" applyFill="1" applyBorder="1" applyAlignment="1" applyProtection="1">
      <alignment horizontal="center" vertical="center"/>
      <protection hidden="1"/>
    </xf>
    <xf numFmtId="0" fontId="41" fillId="24" borderId="0" xfId="0" applyNumberFormat="1" applyFont="1" applyFill="1" applyBorder="1" applyAlignment="1" applyProtection="1">
      <alignment vertical="center"/>
      <protection hidden="1"/>
    </xf>
    <xf numFmtId="0" fontId="60" fillId="24" borderId="0" xfId="0" applyFont="1" applyFill="1" applyBorder="1" applyAlignment="1" applyProtection="1">
      <alignment vertical="center"/>
      <protection hidden="1"/>
    </xf>
    <xf numFmtId="181" fontId="46" fillId="24" borderId="93" xfId="0" applyNumberFormat="1" applyFont="1" applyFill="1" applyBorder="1" applyAlignment="1" applyProtection="1">
      <alignment horizontal="center" vertical="center"/>
      <protection hidden="1"/>
    </xf>
    <xf numFmtId="181" fontId="46" fillId="0" borderId="93" xfId="0" applyNumberFormat="1" applyFont="1" applyFill="1" applyBorder="1" applyAlignment="1" applyProtection="1">
      <alignment horizontal="center" vertical="center"/>
      <protection hidden="1"/>
    </xf>
    <xf numFmtId="0" fontId="45" fillId="24" borderId="54" xfId="0" applyFont="1" applyFill="1" applyBorder="1" applyAlignment="1" applyProtection="1">
      <alignment vertical="center"/>
      <protection hidden="1"/>
    </xf>
    <xf numFmtId="0" fontId="71" fillId="24" borderId="20" xfId="0" applyNumberFormat="1" applyFont="1" applyFill="1" applyBorder="1" applyAlignment="1" applyProtection="1">
      <alignment horizontal="center" vertical="center"/>
      <protection hidden="1"/>
    </xf>
    <xf numFmtId="0" fontId="45" fillId="24" borderId="10" xfId="0" applyFont="1" applyFill="1" applyBorder="1" applyAlignment="1" applyProtection="1">
      <alignment horizontal="center" vertical="center"/>
      <protection hidden="1"/>
    </xf>
    <xf numFmtId="0" fontId="45" fillId="24" borderId="51" xfId="0" applyFont="1" applyFill="1" applyBorder="1" applyAlignment="1" applyProtection="1">
      <alignment vertical="center"/>
      <protection hidden="1"/>
    </xf>
    <xf numFmtId="0" fontId="27" fillId="24" borderId="51" xfId="0" applyFont="1" applyFill="1" applyBorder="1" applyAlignment="1" applyProtection="1">
      <alignment horizontal="center" vertical="center"/>
      <protection hidden="1"/>
    </xf>
    <xf numFmtId="0" fontId="32" fillId="24" borderId="62" xfId="0" quotePrefix="1" applyFont="1" applyFill="1" applyBorder="1" applyAlignment="1" applyProtection="1">
      <alignment vertical="center"/>
      <protection hidden="1"/>
    </xf>
    <xf numFmtId="0" fontId="32" fillId="24" borderId="87" xfId="0" applyFont="1" applyFill="1" applyBorder="1" applyProtection="1">
      <alignment vertical="center"/>
      <protection hidden="1"/>
    </xf>
    <xf numFmtId="0" fontId="41" fillId="24" borderId="79" xfId="0" applyFont="1" applyFill="1" applyBorder="1" applyAlignment="1" applyProtection="1">
      <alignment horizontal="center" vertical="center"/>
      <protection hidden="1"/>
    </xf>
    <xf numFmtId="0" fontId="32" fillId="24" borderId="53" xfId="0" applyFont="1" applyFill="1" applyBorder="1" applyProtection="1">
      <alignment vertical="center"/>
      <protection hidden="1"/>
    </xf>
    <xf numFmtId="0" fontId="32" fillId="24" borderId="87" xfId="0" quotePrefix="1" applyFont="1" applyFill="1" applyBorder="1" applyProtection="1">
      <alignment vertical="center"/>
      <protection hidden="1"/>
    </xf>
    <xf numFmtId="0" fontId="59" fillId="24" borderId="61" xfId="0" applyFont="1" applyFill="1" applyBorder="1" applyAlignment="1" applyProtection="1">
      <alignment horizontal="center" vertical="center"/>
      <protection hidden="1"/>
    </xf>
    <xf numFmtId="0" fontId="0" fillId="0" borderId="51" xfId="0" applyBorder="1">
      <alignment vertical="center"/>
    </xf>
    <xf numFmtId="0" fontId="61" fillId="0" borderId="0" xfId="0" applyFont="1" applyFill="1" applyAlignment="1">
      <alignment horizontal="left"/>
    </xf>
    <xf numFmtId="0" fontId="27" fillId="0" borderId="0" xfId="0" applyFont="1" applyFill="1" applyAlignment="1"/>
    <xf numFmtId="176" fontId="61" fillId="0" borderId="0" xfId="34" applyNumberFormat="1" applyFont="1" applyFill="1" applyBorder="1" applyAlignment="1"/>
    <xf numFmtId="0" fontId="61" fillId="0" borderId="0" xfId="0" applyFont="1" applyFill="1" applyBorder="1">
      <alignment vertical="center"/>
    </xf>
    <xf numFmtId="49" fontId="61" fillId="0" borderId="0" xfId="34" applyNumberFormat="1" applyFont="1" applyFill="1" applyBorder="1" applyAlignment="1">
      <alignment horizontal="center"/>
    </xf>
    <xf numFmtId="2" fontId="61" fillId="0" borderId="0" xfId="0" applyNumberFormat="1" applyFont="1" applyFill="1" applyBorder="1" applyAlignment="1">
      <alignment horizontal="left"/>
    </xf>
    <xf numFmtId="2" fontId="61" fillId="0" borderId="0" xfId="0" applyNumberFormat="1" applyFont="1" applyFill="1" applyBorder="1" applyAlignment="1">
      <alignment horizontal="center"/>
    </xf>
    <xf numFmtId="0" fontId="61" fillId="0" borderId="0" xfId="0" applyNumberFormat="1" applyFont="1" applyFill="1" applyBorder="1">
      <alignment vertical="center"/>
    </xf>
    <xf numFmtId="0" fontId="6" fillId="0" borderId="0" xfId="0" applyFont="1" applyFill="1">
      <alignment vertical="center"/>
    </xf>
    <xf numFmtId="0" fontId="74" fillId="0" borderId="0" xfId="0" applyFont="1" applyFill="1" applyBorder="1" applyProtection="1">
      <alignment vertical="center"/>
      <protection hidden="1"/>
    </xf>
    <xf numFmtId="2" fontId="73" fillId="0" borderId="0" xfId="0" applyNumberFormat="1" applyFont="1" applyFill="1" applyBorder="1" applyAlignment="1" applyProtection="1">
      <alignment horizontal="left"/>
      <protection hidden="1"/>
    </xf>
    <xf numFmtId="49" fontId="73" fillId="0" borderId="0" xfId="0" applyNumberFormat="1" applyFont="1" applyFill="1" applyBorder="1" applyProtection="1">
      <alignment vertical="center"/>
      <protection hidden="1"/>
    </xf>
    <xf numFmtId="0" fontId="67" fillId="0" borderId="0" xfId="0" applyFont="1">
      <alignment vertical="center"/>
    </xf>
    <xf numFmtId="2" fontId="74" fillId="0" borderId="0" xfId="0" applyNumberFormat="1" applyFont="1" applyFill="1" applyBorder="1" applyAlignment="1" applyProtection="1">
      <alignment horizontal="center"/>
      <protection hidden="1"/>
    </xf>
    <xf numFmtId="0" fontId="74" fillId="0" borderId="0" xfId="0" applyNumberFormat="1" applyFont="1" applyFill="1" applyBorder="1">
      <alignment vertical="center"/>
    </xf>
    <xf numFmtId="0" fontId="67" fillId="0" borderId="0" xfId="0" applyFont="1" applyFill="1">
      <alignment vertical="center"/>
    </xf>
    <xf numFmtId="2" fontId="74" fillId="0" borderId="0" xfId="0" applyNumberFormat="1" applyFont="1" applyFill="1" applyBorder="1" applyAlignment="1" applyProtection="1">
      <alignment horizontal="left"/>
      <protection hidden="1"/>
    </xf>
    <xf numFmtId="0" fontId="61" fillId="0" borderId="0" xfId="0" applyFont="1" applyFill="1" applyBorder="1" applyProtection="1">
      <alignment vertical="center"/>
      <protection hidden="1"/>
    </xf>
    <xf numFmtId="0" fontId="6" fillId="32" borderId="10" xfId="0" applyFont="1" applyFill="1" applyBorder="1" applyAlignment="1" applyProtection="1">
      <alignment horizontal="center" vertical="center"/>
      <protection hidden="1"/>
    </xf>
    <xf numFmtId="2" fontId="61" fillId="32" borderId="50" xfId="0" applyNumberFormat="1" applyFont="1" applyFill="1" applyBorder="1" applyAlignment="1" applyProtection="1">
      <alignment horizontal="centerContinuous"/>
      <protection hidden="1"/>
    </xf>
    <xf numFmtId="2" fontId="61" fillId="32" borderId="51" xfId="0" applyNumberFormat="1" applyFont="1" applyFill="1" applyBorder="1" applyAlignment="1" applyProtection="1">
      <alignment horizontal="centerContinuous"/>
      <protection hidden="1"/>
    </xf>
    <xf numFmtId="2" fontId="61" fillId="32" borderId="52" xfId="0" applyNumberFormat="1" applyFont="1" applyFill="1" applyBorder="1" applyAlignment="1" applyProtection="1">
      <alignment horizontal="centerContinuous"/>
      <protection hidden="1"/>
    </xf>
    <xf numFmtId="0" fontId="72" fillId="0" borderId="0" xfId="0" applyNumberFormat="1" applyFont="1" applyFill="1" applyBorder="1" applyAlignment="1">
      <alignment horizontal="left" vertical="top"/>
    </xf>
    <xf numFmtId="0" fontId="61" fillId="0" borderId="0" xfId="0" applyFont="1" applyFill="1" applyBorder="1" applyAlignment="1" applyProtection="1">
      <alignment horizontal="center"/>
      <protection hidden="1"/>
    </xf>
    <xf numFmtId="2" fontId="61" fillId="32" borderId="10" xfId="0" applyNumberFormat="1" applyFont="1" applyFill="1" applyBorder="1" applyAlignment="1" applyProtection="1">
      <alignment horizontal="center" vertical="top"/>
      <protection hidden="1"/>
    </xf>
    <xf numFmtId="2" fontId="61" fillId="32" borderId="50" xfId="0" applyNumberFormat="1" applyFont="1" applyFill="1" applyBorder="1" applyAlignment="1" applyProtection="1">
      <alignment horizontal="center" vertical="top"/>
      <protection hidden="1"/>
    </xf>
    <xf numFmtId="2" fontId="61" fillId="32" borderId="52" xfId="0" applyNumberFormat="1" applyFont="1" applyFill="1" applyBorder="1" applyAlignment="1" applyProtection="1">
      <alignment horizontal="center" vertical="top"/>
      <protection hidden="1"/>
    </xf>
    <xf numFmtId="0" fontId="61" fillId="0" borderId="0" xfId="0" applyNumberFormat="1" applyFont="1" applyFill="1" applyBorder="1" applyAlignment="1">
      <alignment horizontal="center" vertical="top"/>
    </xf>
    <xf numFmtId="184" fontId="61" fillId="32" borderId="10" xfId="34" applyNumberFormat="1" applyFont="1" applyFill="1" applyBorder="1" applyAlignment="1" applyProtection="1">
      <alignment horizontal="center" vertical="top"/>
      <protection hidden="1"/>
    </xf>
    <xf numFmtId="0" fontId="56" fillId="32" borderId="60"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protection hidden="1"/>
    </xf>
    <xf numFmtId="0" fontId="4" fillId="32" borderId="10" xfId="0" applyFont="1" applyFill="1" applyBorder="1" applyAlignment="1" applyProtection="1">
      <alignment horizontal="center" vertical="center"/>
      <protection hidden="1"/>
    </xf>
    <xf numFmtId="184" fontId="29" fillId="32" borderId="10" xfId="34" applyNumberFormat="1" applyFont="1" applyFill="1" applyBorder="1" applyAlignment="1" applyProtection="1">
      <alignment horizontal="center" vertical="top"/>
      <protection hidden="1"/>
    </xf>
    <xf numFmtId="184" fontId="29" fillId="32" borderId="50" xfId="34" applyNumberFormat="1" applyFont="1" applyFill="1" applyBorder="1" applyAlignment="1" applyProtection="1">
      <alignment horizontal="center" vertical="top"/>
      <protection hidden="1"/>
    </xf>
    <xf numFmtId="184" fontId="29" fillId="32" borderId="52" xfId="0" applyNumberFormat="1" applyFont="1" applyFill="1" applyBorder="1" applyAlignment="1" applyProtection="1">
      <alignment horizontal="center" vertical="top"/>
      <protection hidden="1"/>
    </xf>
    <xf numFmtId="0" fontId="29" fillId="0" borderId="0" xfId="0" applyNumberFormat="1" applyFont="1" applyFill="1" applyBorder="1" applyAlignment="1">
      <alignment horizontal="center" vertical="top"/>
    </xf>
    <xf numFmtId="0" fontId="4" fillId="0" borderId="0" xfId="0" applyFont="1" applyFill="1">
      <alignment vertical="center"/>
    </xf>
    <xf numFmtId="0" fontId="41" fillId="26" borderId="10" xfId="0" applyNumberFormat="1" applyFont="1" applyFill="1" applyBorder="1" applyAlignment="1" applyProtection="1">
      <alignment horizontal="left" vertical="center"/>
      <protection hidden="1"/>
    </xf>
    <xf numFmtId="0" fontId="41" fillId="26" borderId="10" xfId="0" applyNumberFormat="1" applyFont="1" applyFill="1" applyBorder="1" applyAlignment="1" applyProtection="1">
      <alignment vertical="center"/>
      <protection hidden="1"/>
    </xf>
    <xf numFmtId="0" fontId="72" fillId="0" borderId="0" xfId="0" applyFont="1" applyFill="1" applyBorder="1" applyProtection="1">
      <alignment vertical="center"/>
      <protection hidden="1"/>
    </xf>
    <xf numFmtId="0" fontId="72" fillId="26" borderId="10" xfId="0" applyNumberFormat="1" applyFont="1" applyFill="1" applyBorder="1" applyAlignment="1" applyProtection="1">
      <alignment horizontal="left" vertical="center"/>
      <protection hidden="1"/>
    </xf>
    <xf numFmtId="184" fontId="41" fillId="26" borderId="10" xfId="34" applyNumberFormat="1" applyFont="1" applyFill="1" applyBorder="1" applyAlignment="1" applyProtection="1">
      <alignment horizontal="center" vertical="center"/>
      <protection hidden="1"/>
    </xf>
    <xf numFmtId="0" fontId="72" fillId="0" borderId="0" xfId="34" applyNumberFormat="1" applyFont="1" applyFill="1" applyBorder="1" applyAlignment="1">
      <alignment horizontal="right" vertical="center"/>
    </xf>
    <xf numFmtId="0" fontId="32" fillId="0" borderId="0" xfId="0" applyFont="1" applyFill="1">
      <alignment vertical="center"/>
    </xf>
    <xf numFmtId="0" fontId="72" fillId="24" borderId="10" xfId="0" applyNumberFormat="1" applyFont="1" applyFill="1" applyBorder="1" applyAlignment="1" applyProtection="1">
      <alignment horizontal="left" vertical="center"/>
      <protection hidden="1"/>
    </xf>
    <xf numFmtId="184" fontId="41" fillId="24" borderId="10" xfId="34" applyNumberFormat="1" applyFont="1" applyFill="1" applyBorder="1" applyAlignment="1" applyProtection="1">
      <alignment horizontal="center"/>
      <protection hidden="1"/>
    </xf>
    <xf numFmtId="184" fontId="41" fillId="24" borderId="50" xfId="34" applyNumberFormat="1" applyFont="1" applyFill="1" applyBorder="1" applyAlignment="1" applyProtection="1">
      <alignment horizontal="center" vertical="center"/>
      <protection hidden="1"/>
    </xf>
    <xf numFmtId="0" fontId="72" fillId="0" borderId="0" xfId="34" applyNumberFormat="1" applyFont="1" applyFill="1" applyBorder="1" applyAlignment="1"/>
    <xf numFmtId="0" fontId="61" fillId="24" borderId="10" xfId="0" applyNumberFormat="1" applyFont="1" applyFill="1" applyBorder="1" applyAlignment="1" applyProtection="1">
      <alignment horizontal="left" vertical="center"/>
      <protection hidden="1"/>
    </xf>
    <xf numFmtId="49" fontId="61" fillId="24" borderId="10" xfId="0" applyNumberFormat="1" applyFont="1" applyFill="1" applyBorder="1" applyAlignment="1" applyProtection="1">
      <alignment horizontal="left" vertical="center"/>
      <protection hidden="1"/>
    </xf>
    <xf numFmtId="184" fontId="27" fillId="24" borderId="10" xfId="34" applyNumberFormat="1" applyFont="1" applyFill="1" applyBorder="1" applyAlignment="1" applyProtection="1">
      <alignment horizontal="center" vertical="center"/>
      <protection hidden="1"/>
    </xf>
    <xf numFmtId="184" fontId="27" fillId="24" borderId="52" xfId="34" applyNumberFormat="1" applyFont="1" applyFill="1" applyBorder="1" applyAlignment="1" applyProtection="1">
      <alignment horizontal="center" vertical="center"/>
      <protection hidden="1"/>
    </xf>
    <xf numFmtId="0" fontId="61" fillId="0" borderId="0" xfId="34" applyNumberFormat="1" applyFont="1" applyFill="1" applyBorder="1" applyAlignment="1">
      <alignment vertical="center"/>
    </xf>
    <xf numFmtId="2" fontId="27" fillId="24" borderId="10" xfId="34" applyNumberFormat="1" applyFont="1" applyFill="1" applyBorder="1" applyAlignment="1" applyProtection="1">
      <alignment horizontal="center" vertical="center"/>
      <protection hidden="1"/>
    </xf>
    <xf numFmtId="2" fontId="27" fillId="24" borderId="50" xfId="34" applyNumberFormat="1" applyFont="1" applyFill="1" applyBorder="1" applyAlignment="1" applyProtection="1">
      <alignment horizontal="center" vertical="center"/>
      <protection hidden="1"/>
    </xf>
    <xf numFmtId="2" fontId="27" fillId="24" borderId="52" xfId="34" applyNumberFormat="1" applyFont="1" applyFill="1" applyBorder="1" applyAlignment="1" applyProtection="1">
      <alignment horizontal="center" vertical="center"/>
      <protection hidden="1"/>
    </xf>
    <xf numFmtId="184" fontId="27" fillId="24" borderId="50" xfId="34" applyNumberFormat="1" applyFont="1" applyFill="1" applyBorder="1" applyAlignment="1" applyProtection="1">
      <alignment horizontal="center" vertical="center"/>
      <protection hidden="1"/>
    </xf>
    <xf numFmtId="184" fontId="41" fillId="24" borderId="50" xfId="0" applyNumberFormat="1" applyFont="1" applyFill="1" applyBorder="1" applyAlignment="1" applyProtection="1">
      <alignment horizontal="center" vertical="center"/>
      <protection hidden="1"/>
    </xf>
    <xf numFmtId="0" fontId="27" fillId="24" borderId="10" xfId="0" applyNumberFormat="1" applyFont="1" applyFill="1" applyBorder="1" applyAlignment="1" applyProtection="1">
      <alignment vertical="center"/>
      <protection hidden="1"/>
    </xf>
    <xf numFmtId="184" fontId="27" fillId="24" borderId="50" xfId="0" applyNumberFormat="1" applyFont="1" applyFill="1" applyBorder="1" applyAlignment="1" applyProtection="1">
      <alignment horizontal="center" vertical="center"/>
      <protection hidden="1"/>
    </xf>
    <xf numFmtId="0" fontId="61" fillId="0" borderId="0" xfId="34" applyNumberFormat="1" applyFont="1" applyFill="1" applyBorder="1" applyAlignment="1">
      <alignment horizontal="right" vertical="center"/>
    </xf>
    <xf numFmtId="184" fontId="27" fillId="24" borderId="10" xfId="0" applyNumberFormat="1" applyFont="1" applyFill="1" applyBorder="1" applyAlignment="1" applyProtection="1">
      <alignment horizontal="center"/>
      <protection hidden="1"/>
    </xf>
    <xf numFmtId="176" fontId="41" fillId="24" borderId="10" xfId="34" applyNumberFormat="1" applyFont="1" applyFill="1" applyBorder="1" applyAlignment="1" applyProtection="1">
      <alignment horizontal="center"/>
      <protection hidden="1"/>
    </xf>
    <xf numFmtId="176" fontId="41" fillId="24" borderId="50" xfId="0" applyNumberFormat="1" applyFont="1" applyFill="1" applyBorder="1" applyAlignment="1" applyProtection="1">
      <alignment horizontal="center" vertical="center"/>
      <protection hidden="1"/>
    </xf>
    <xf numFmtId="176" fontId="27" fillId="24" borderId="10" xfId="34" applyNumberFormat="1" applyFont="1" applyFill="1" applyBorder="1" applyAlignment="1" applyProtection="1">
      <alignment horizontal="center" vertical="center"/>
      <protection hidden="1"/>
    </xf>
    <xf numFmtId="176" fontId="27" fillId="24" borderId="50" xfId="34" applyNumberFormat="1" applyFont="1" applyFill="1" applyBorder="1" applyAlignment="1" applyProtection="1">
      <alignment horizontal="center" vertical="center"/>
      <protection hidden="1"/>
    </xf>
    <xf numFmtId="176" fontId="27" fillId="24" borderId="52" xfId="34" applyNumberFormat="1" applyFont="1" applyFill="1" applyBorder="1" applyAlignment="1" applyProtection="1">
      <alignment horizontal="center" vertical="center"/>
      <protection hidden="1"/>
    </xf>
    <xf numFmtId="176" fontId="61" fillId="24" borderId="10" xfId="34" applyNumberFormat="1" applyFont="1" applyFill="1" applyBorder="1" applyAlignment="1" applyProtection="1">
      <alignment horizontal="center" vertical="center"/>
      <protection hidden="1"/>
    </xf>
    <xf numFmtId="40" fontId="72" fillId="0" borderId="0" xfId="34" applyNumberFormat="1" applyFont="1" applyFill="1" applyBorder="1" applyAlignment="1" applyProtection="1">
      <alignment horizontal="right" vertical="center"/>
      <protection hidden="1"/>
    </xf>
    <xf numFmtId="0" fontId="41" fillId="24" borderId="10" xfId="0" applyNumberFormat="1" applyFont="1" applyFill="1" applyBorder="1" applyAlignment="1" applyProtection="1">
      <alignment horizontal="left" vertical="center"/>
      <protection hidden="1"/>
    </xf>
    <xf numFmtId="40" fontId="72" fillId="0" borderId="0" xfId="34" applyNumberFormat="1" applyFont="1" applyFill="1" applyBorder="1" applyAlignment="1" applyProtection="1">
      <protection hidden="1"/>
    </xf>
    <xf numFmtId="184" fontId="41" fillId="24" borderId="10" xfId="34" applyNumberFormat="1" applyFont="1" applyFill="1" applyBorder="1" applyAlignment="1" applyProtection="1">
      <alignment horizontal="center" vertical="center"/>
      <protection hidden="1"/>
    </xf>
    <xf numFmtId="40" fontId="61" fillId="0" borderId="0" xfId="34" applyNumberFormat="1" applyFont="1" applyFill="1" applyBorder="1" applyAlignment="1" applyProtection="1">
      <alignment vertical="center"/>
      <protection hidden="1"/>
    </xf>
    <xf numFmtId="40" fontId="61" fillId="0" borderId="0" xfId="34" applyNumberFormat="1" applyFont="1" applyFill="1" applyBorder="1" applyAlignment="1" applyProtection="1">
      <alignment horizontal="right" vertical="center"/>
      <protection hidden="1"/>
    </xf>
    <xf numFmtId="184" fontId="41" fillId="24" borderId="50" xfId="34" applyNumberFormat="1" applyFont="1" applyFill="1" applyBorder="1" applyAlignment="1" applyProtection="1">
      <alignment horizontal="center"/>
      <protection hidden="1"/>
    </xf>
    <xf numFmtId="0" fontId="27" fillId="24" borderId="10" xfId="0" applyNumberFormat="1" applyFont="1" applyFill="1" applyBorder="1" applyAlignment="1" applyProtection="1">
      <alignment horizontal="left" vertical="center"/>
      <protection hidden="1"/>
    </xf>
    <xf numFmtId="0" fontId="61" fillId="29" borderId="10" xfId="0" applyNumberFormat="1" applyFont="1" applyFill="1" applyBorder="1" applyAlignment="1" applyProtection="1">
      <alignment horizontal="left" vertical="center"/>
      <protection hidden="1"/>
    </xf>
    <xf numFmtId="184" fontId="27" fillId="29" borderId="10" xfId="34" applyNumberFormat="1" applyFont="1" applyFill="1" applyBorder="1" applyAlignment="1" applyProtection="1">
      <alignment horizontal="center" vertical="center"/>
      <protection hidden="1"/>
    </xf>
    <xf numFmtId="184" fontId="27" fillId="29" borderId="50" xfId="34" applyNumberFormat="1" applyFont="1" applyFill="1" applyBorder="1" applyAlignment="1" applyProtection="1">
      <alignment horizontal="center" vertical="center"/>
      <protection hidden="1"/>
    </xf>
    <xf numFmtId="184" fontId="27" fillId="29" borderId="52" xfId="34" applyNumberFormat="1" applyFont="1" applyFill="1" applyBorder="1" applyAlignment="1" applyProtection="1">
      <alignment horizontal="center" vertical="center"/>
      <protection hidden="1"/>
    </xf>
    <xf numFmtId="184" fontId="41" fillId="26" borderId="52" xfId="34" applyNumberFormat="1" applyFont="1" applyFill="1" applyBorder="1" applyAlignment="1" applyProtection="1">
      <alignment horizontal="center" vertical="center"/>
      <protection hidden="1"/>
    </xf>
    <xf numFmtId="184" fontId="41" fillId="24" borderId="52" xfId="34" applyNumberFormat="1" applyFont="1" applyFill="1" applyBorder="1" applyAlignment="1" applyProtection="1">
      <alignment horizontal="center"/>
      <protection hidden="1"/>
    </xf>
    <xf numFmtId="2" fontId="61" fillId="24" borderId="10" xfId="0" applyNumberFormat="1" applyFont="1" applyFill="1" applyBorder="1" applyAlignment="1" applyProtection="1">
      <alignment horizontal="left" vertical="center"/>
      <protection hidden="1"/>
    </xf>
    <xf numFmtId="184" fontId="27" fillId="24" borderId="10" xfId="34" applyNumberFormat="1" applyFont="1" applyFill="1" applyBorder="1" applyAlignment="1" applyProtection="1">
      <alignment horizontal="center"/>
      <protection hidden="1"/>
    </xf>
    <xf numFmtId="184" fontId="27" fillId="24" borderId="52" xfId="34" applyNumberFormat="1" applyFont="1" applyFill="1" applyBorder="1" applyAlignment="1" applyProtection="1">
      <alignment horizontal="center"/>
      <protection hidden="1"/>
    </xf>
    <xf numFmtId="0" fontId="72" fillId="29" borderId="10" xfId="0" applyNumberFormat="1" applyFont="1" applyFill="1" applyBorder="1" applyAlignment="1" applyProtection="1">
      <alignment horizontal="left" vertical="center"/>
      <protection hidden="1"/>
    </xf>
    <xf numFmtId="0" fontId="4" fillId="32" borderId="10" xfId="0" applyNumberFormat="1" applyFont="1" applyFill="1" applyBorder="1" applyAlignment="1" applyProtection="1">
      <alignment horizontal="center" vertical="center"/>
      <protection hidden="1"/>
    </xf>
    <xf numFmtId="184" fontId="41" fillId="32" borderId="10" xfId="34" applyNumberFormat="1" applyFont="1" applyFill="1" applyBorder="1" applyAlignment="1" applyProtection="1">
      <alignment horizontal="center" vertical="top"/>
      <protection hidden="1"/>
    </xf>
    <xf numFmtId="184" fontId="41" fillId="32" borderId="50" xfId="34" applyNumberFormat="1" applyFont="1" applyFill="1" applyBorder="1" applyAlignment="1" applyProtection="1">
      <alignment horizontal="center" vertical="top"/>
      <protection hidden="1"/>
    </xf>
    <xf numFmtId="184" fontId="41" fillId="32" borderId="52" xfId="0" applyNumberFormat="1" applyFont="1" applyFill="1" applyBorder="1" applyAlignment="1" applyProtection="1">
      <alignment horizontal="center" vertical="top"/>
      <protection hidden="1"/>
    </xf>
    <xf numFmtId="184" fontId="41" fillId="32" borderId="10" xfId="0" applyNumberFormat="1" applyFont="1" applyFill="1" applyBorder="1" applyAlignment="1" applyProtection="1">
      <alignment horizontal="center" vertical="top"/>
      <protection hidden="1"/>
    </xf>
    <xf numFmtId="0" fontId="41" fillId="24" borderId="10" xfId="0" quotePrefix="1" applyNumberFormat="1" applyFont="1" applyFill="1" applyBorder="1" applyAlignment="1" applyProtection="1">
      <alignment horizontal="left" vertical="center"/>
      <protection hidden="1"/>
    </xf>
    <xf numFmtId="0" fontId="72" fillId="24" borderId="10" xfId="0" quotePrefix="1" applyNumberFormat="1" applyFont="1" applyFill="1" applyBorder="1" applyAlignment="1" applyProtection="1">
      <alignment horizontal="left" vertical="center"/>
      <protection hidden="1"/>
    </xf>
    <xf numFmtId="2" fontId="72" fillId="24" borderId="10" xfId="34" applyNumberFormat="1" applyFont="1" applyFill="1" applyBorder="1" applyAlignment="1" applyProtection="1">
      <alignment horizontal="center" vertical="center"/>
      <protection hidden="1"/>
    </xf>
    <xf numFmtId="0" fontId="61" fillId="24" borderId="10" xfId="0" quotePrefix="1" applyNumberFormat="1" applyFont="1" applyFill="1" applyBorder="1" applyAlignment="1" applyProtection="1">
      <alignment horizontal="left" vertical="center"/>
      <protection hidden="1"/>
    </xf>
    <xf numFmtId="40" fontId="61" fillId="0" borderId="0" xfId="34" applyNumberFormat="1" applyFont="1" applyFill="1" applyBorder="1" applyAlignment="1" applyProtection="1">
      <protection hidden="1"/>
    </xf>
    <xf numFmtId="0" fontId="61" fillId="0" borderId="0" xfId="34" applyNumberFormat="1" applyFont="1" applyFill="1" applyBorder="1" applyAlignment="1"/>
    <xf numFmtId="0" fontId="6" fillId="0" borderId="0" xfId="0" applyFont="1" applyFill="1" applyBorder="1">
      <alignment vertical="center"/>
    </xf>
    <xf numFmtId="0" fontId="72" fillId="26" borderId="10" xfId="0" applyNumberFormat="1" applyFont="1" applyFill="1" applyBorder="1" applyAlignment="1" applyProtection="1">
      <alignment vertical="center"/>
      <protection hidden="1"/>
    </xf>
    <xf numFmtId="184" fontId="41" fillId="26" borderId="50" xfId="34" applyNumberFormat="1" applyFont="1" applyFill="1" applyBorder="1" applyAlignment="1" applyProtection="1">
      <alignment horizontal="center" vertical="center"/>
      <protection hidden="1"/>
    </xf>
    <xf numFmtId="184" fontId="41" fillId="26" borderId="52" xfId="0" applyNumberFormat="1" applyFont="1" applyFill="1" applyBorder="1" applyAlignment="1" applyProtection="1">
      <alignment horizontal="center"/>
      <protection hidden="1"/>
    </xf>
    <xf numFmtId="184" fontId="41" fillId="26" borderId="10" xfId="0" applyNumberFormat="1" applyFont="1" applyFill="1" applyBorder="1" applyAlignment="1" applyProtection="1">
      <alignment horizontal="center"/>
      <protection hidden="1"/>
    </xf>
    <xf numFmtId="0" fontId="72" fillId="0" borderId="0" xfId="0" applyNumberFormat="1" applyFont="1" applyFill="1" applyBorder="1">
      <alignment vertical="center"/>
    </xf>
    <xf numFmtId="184" fontId="41" fillId="24" borderId="52" xfId="0" applyNumberFormat="1" applyFont="1" applyFill="1" applyBorder="1" applyAlignment="1" applyProtection="1">
      <alignment horizontal="center"/>
      <protection hidden="1"/>
    </xf>
    <xf numFmtId="184" fontId="41" fillId="24" borderId="10" xfId="0" applyNumberFormat="1" applyFont="1" applyFill="1" applyBorder="1" applyAlignment="1" applyProtection="1">
      <alignment horizontal="center"/>
      <protection hidden="1"/>
    </xf>
    <xf numFmtId="184" fontId="27" fillId="24" borderId="52" xfId="0" applyNumberFormat="1" applyFont="1" applyFill="1" applyBorder="1" applyAlignment="1" applyProtection="1">
      <alignment horizontal="center"/>
      <protection hidden="1"/>
    </xf>
    <xf numFmtId="184" fontId="41" fillId="24" borderId="52" xfId="34" applyNumberFormat="1" applyFont="1" applyFill="1" applyBorder="1" applyAlignment="1" applyProtection="1">
      <alignment horizontal="center" vertical="center"/>
      <protection hidden="1"/>
    </xf>
    <xf numFmtId="49" fontId="27" fillId="24" borderId="10" xfId="0" applyNumberFormat="1" applyFont="1" applyFill="1" applyBorder="1" applyAlignment="1" applyProtection="1">
      <alignment horizontal="left" vertical="center"/>
      <protection hidden="1"/>
    </xf>
    <xf numFmtId="0" fontId="27" fillId="24" borderId="51" xfId="0" applyNumberFormat="1" applyFont="1" applyFill="1" applyBorder="1" applyAlignment="1" applyProtection="1">
      <alignment horizontal="left" vertical="center" shrinkToFit="1"/>
      <protection hidden="1"/>
    </xf>
    <xf numFmtId="0" fontId="27" fillId="24" borderId="50" xfId="0" applyNumberFormat="1" applyFont="1" applyFill="1" applyBorder="1" applyAlignment="1" applyProtection="1">
      <alignment horizontal="left" vertical="center" shrinkToFit="1"/>
      <protection hidden="1"/>
    </xf>
    <xf numFmtId="183" fontId="61" fillId="0" borderId="0" xfId="34" applyNumberFormat="1" applyFont="1" applyFill="1" applyBorder="1" applyAlignment="1"/>
    <xf numFmtId="2" fontId="41" fillId="24" borderId="10" xfId="34" applyNumberFormat="1" applyFont="1" applyFill="1" applyBorder="1" applyAlignment="1" applyProtection="1">
      <alignment horizontal="center"/>
      <protection hidden="1"/>
    </xf>
    <xf numFmtId="2" fontId="41" fillId="24" borderId="50" xfId="34" applyNumberFormat="1" applyFont="1" applyFill="1" applyBorder="1" applyAlignment="1" applyProtection="1">
      <alignment horizontal="center" vertical="center"/>
      <protection hidden="1"/>
    </xf>
    <xf numFmtId="176" fontId="27" fillId="24" borderId="50" xfId="0" applyNumberFormat="1" applyFont="1" applyFill="1" applyBorder="1" applyAlignment="1" applyProtection="1">
      <alignment horizontal="center" vertical="center"/>
      <protection hidden="1"/>
    </xf>
    <xf numFmtId="2" fontId="27" fillId="24" borderId="10" xfId="0" applyNumberFormat="1" applyFont="1" applyFill="1" applyBorder="1" applyAlignment="1" applyProtection="1">
      <alignment horizontal="center"/>
      <protection hidden="1"/>
    </xf>
    <xf numFmtId="40" fontId="27" fillId="0" borderId="0" xfId="34" applyNumberFormat="1" applyFont="1" applyFill="1" applyBorder="1" applyAlignment="1" applyProtection="1">
      <alignment vertical="center"/>
      <protection hidden="1"/>
    </xf>
    <xf numFmtId="0" fontId="27" fillId="24" borderId="10" xfId="0" applyNumberFormat="1" applyFont="1" applyFill="1" applyBorder="1" applyAlignment="1" applyProtection="1">
      <alignment horizontal="center" vertical="center"/>
      <protection hidden="1"/>
    </xf>
    <xf numFmtId="0" fontId="27" fillId="0" borderId="0" xfId="34" applyNumberFormat="1" applyFont="1" applyFill="1" applyBorder="1" applyAlignment="1">
      <alignment vertical="center"/>
    </xf>
    <xf numFmtId="2" fontId="27" fillId="24" borderId="10" xfId="0" applyNumberFormat="1" applyFont="1" applyFill="1" applyBorder="1" applyAlignment="1" applyProtection="1">
      <alignment horizontal="left" vertical="center"/>
      <protection hidden="1"/>
    </xf>
    <xf numFmtId="0" fontId="27" fillId="24" borderId="10" xfId="0" applyFont="1" applyFill="1" applyBorder="1" applyAlignment="1" applyProtection="1">
      <alignment horizontal="right" vertical="center"/>
      <protection hidden="1"/>
    </xf>
    <xf numFmtId="40" fontId="29" fillId="32" borderId="10" xfId="34" applyNumberFormat="1" applyFont="1" applyFill="1" applyBorder="1" applyAlignment="1" applyProtection="1">
      <alignment horizontal="center" vertical="top"/>
      <protection hidden="1"/>
    </xf>
    <xf numFmtId="40" fontId="29" fillId="32" borderId="50" xfId="34" applyNumberFormat="1" applyFont="1" applyFill="1" applyBorder="1" applyAlignment="1" applyProtection="1">
      <alignment horizontal="center" vertical="top"/>
      <protection hidden="1"/>
    </xf>
    <xf numFmtId="2" fontId="29" fillId="32" borderId="52" xfId="0" applyNumberFormat="1" applyFont="1" applyFill="1" applyBorder="1" applyAlignment="1" applyProtection="1">
      <alignment horizontal="center" vertical="top"/>
      <protection hidden="1"/>
    </xf>
    <xf numFmtId="2" fontId="29" fillId="32" borderId="10" xfId="0" applyNumberFormat="1" applyFont="1" applyFill="1" applyBorder="1" applyAlignment="1" applyProtection="1">
      <alignment horizontal="center" vertical="top"/>
      <protection hidden="1"/>
    </xf>
    <xf numFmtId="2" fontId="72" fillId="24" borderId="52" xfId="34" applyNumberFormat="1" applyFont="1" applyFill="1" applyBorder="1" applyAlignment="1" applyProtection="1">
      <alignment horizontal="center" vertical="center"/>
      <protection hidden="1"/>
    </xf>
    <xf numFmtId="0" fontId="27" fillId="24" borderId="10" xfId="0" applyNumberFormat="1" applyFont="1" applyFill="1" applyBorder="1" applyAlignment="1" applyProtection="1">
      <alignment horizontal="left" vertical="center" shrinkToFit="1"/>
      <protection hidden="1"/>
    </xf>
    <xf numFmtId="49" fontId="41" fillId="24" borderId="10" xfId="0" applyNumberFormat="1" applyFont="1" applyFill="1" applyBorder="1" applyAlignment="1" applyProtection="1">
      <alignment horizontal="left" vertical="center"/>
      <protection hidden="1"/>
    </xf>
    <xf numFmtId="0" fontId="6" fillId="0" borderId="0" xfId="0" applyFont="1">
      <alignment vertical="center"/>
    </xf>
    <xf numFmtId="38" fontId="73" fillId="0" borderId="0" xfId="34" applyFont="1" applyFill="1" applyBorder="1" applyAlignment="1" applyProtection="1">
      <protection hidden="1"/>
    </xf>
    <xf numFmtId="40" fontId="61" fillId="32" borderId="10" xfId="34" applyNumberFormat="1" applyFont="1" applyFill="1" applyBorder="1" applyAlignment="1" applyProtection="1">
      <alignment horizontal="center" vertical="top"/>
      <protection hidden="1"/>
    </xf>
    <xf numFmtId="40" fontId="61" fillId="32" borderId="50" xfId="34" applyNumberFormat="1" applyFont="1" applyFill="1" applyBorder="1" applyAlignment="1" applyProtection="1">
      <alignment horizontal="center" vertical="top"/>
      <protection hidden="1"/>
    </xf>
    <xf numFmtId="184" fontId="72" fillId="26" borderId="10" xfId="34" applyNumberFormat="1" applyFont="1" applyFill="1" applyBorder="1" applyAlignment="1" applyProtection="1">
      <alignment horizontal="center" vertical="center"/>
      <protection hidden="1"/>
    </xf>
    <xf numFmtId="184" fontId="72" fillId="26" borderId="52" xfId="34" applyNumberFormat="1" applyFont="1" applyFill="1" applyBorder="1" applyAlignment="1" applyProtection="1">
      <alignment horizontal="center" vertical="center"/>
      <protection hidden="1"/>
    </xf>
    <xf numFmtId="184" fontId="72" fillId="24" borderId="10" xfId="34" applyNumberFormat="1" applyFont="1" applyFill="1" applyBorder="1" applyAlignment="1" applyProtection="1">
      <alignment horizontal="center"/>
      <protection hidden="1"/>
    </xf>
    <xf numFmtId="184" fontId="72" fillId="24" borderId="50" xfId="34" applyNumberFormat="1" applyFont="1" applyFill="1" applyBorder="1" applyAlignment="1" applyProtection="1">
      <alignment horizontal="center" vertical="center"/>
      <protection hidden="1"/>
    </xf>
    <xf numFmtId="184" fontId="72" fillId="24" borderId="52" xfId="34" applyNumberFormat="1" applyFont="1" applyFill="1" applyBorder="1" applyAlignment="1" applyProtection="1">
      <alignment horizontal="center"/>
      <protection hidden="1"/>
    </xf>
    <xf numFmtId="184" fontId="61" fillId="24" borderId="10" xfId="34" applyNumberFormat="1" applyFont="1" applyFill="1" applyBorder="1" applyAlignment="1" applyProtection="1">
      <alignment horizontal="center" vertical="center"/>
      <protection hidden="1"/>
    </xf>
    <xf numFmtId="184" fontId="61" fillId="24" borderId="52" xfId="34" applyNumberFormat="1" applyFont="1" applyFill="1" applyBorder="1" applyAlignment="1" applyProtection="1">
      <alignment horizontal="center" vertical="center"/>
      <protection hidden="1"/>
    </xf>
    <xf numFmtId="184" fontId="61" fillId="24" borderId="50" xfId="34" applyNumberFormat="1" applyFont="1" applyFill="1" applyBorder="1" applyAlignment="1" applyProtection="1">
      <alignment horizontal="center" vertical="center"/>
      <protection hidden="1"/>
    </xf>
    <xf numFmtId="184" fontId="72" fillId="24" borderId="50" xfId="0" applyNumberFormat="1" applyFont="1" applyFill="1" applyBorder="1" applyAlignment="1" applyProtection="1">
      <alignment horizontal="center" vertical="center"/>
      <protection hidden="1"/>
    </xf>
    <xf numFmtId="184" fontId="61" fillId="24" borderId="50" xfId="0" applyNumberFormat="1" applyFont="1" applyFill="1" applyBorder="1" applyAlignment="1" applyProtection="1">
      <alignment horizontal="center" vertical="center"/>
      <protection hidden="1"/>
    </xf>
    <xf numFmtId="184" fontId="61" fillId="24" borderId="10" xfId="0" applyNumberFormat="1" applyFont="1" applyFill="1" applyBorder="1" applyAlignment="1" applyProtection="1">
      <alignment horizontal="center"/>
      <protection hidden="1"/>
    </xf>
    <xf numFmtId="184" fontId="72" fillId="24" borderId="10" xfId="34" applyNumberFormat="1" applyFont="1" applyFill="1" applyBorder="1" applyAlignment="1" applyProtection="1">
      <alignment horizontal="center" vertical="center"/>
      <protection hidden="1"/>
    </xf>
    <xf numFmtId="184" fontId="72" fillId="24" borderId="52" xfId="34" applyNumberFormat="1" applyFont="1" applyFill="1" applyBorder="1" applyAlignment="1" applyProtection="1">
      <alignment horizontal="center" vertical="center"/>
      <protection hidden="1"/>
    </xf>
    <xf numFmtId="0" fontId="6" fillId="33" borderId="0" xfId="0" applyFont="1" applyFill="1">
      <alignment vertical="center"/>
    </xf>
    <xf numFmtId="184" fontId="72" fillId="24" borderId="50" xfId="34" applyNumberFormat="1" applyFont="1" applyFill="1" applyBorder="1" applyAlignment="1" applyProtection="1">
      <alignment horizontal="center"/>
      <protection hidden="1"/>
    </xf>
    <xf numFmtId="184" fontId="61" fillId="29" borderId="10" xfId="34" applyNumberFormat="1" applyFont="1" applyFill="1" applyBorder="1" applyAlignment="1" applyProtection="1">
      <alignment horizontal="center" vertical="center"/>
      <protection hidden="1"/>
    </xf>
    <xf numFmtId="184" fontId="61" fillId="29" borderId="50" xfId="34" applyNumberFormat="1" applyFont="1" applyFill="1" applyBorder="1" applyAlignment="1" applyProtection="1">
      <alignment horizontal="center" vertical="center"/>
      <protection hidden="1"/>
    </xf>
    <xf numFmtId="184" fontId="61" fillId="29" borderId="52" xfId="34" applyNumberFormat="1" applyFont="1" applyFill="1" applyBorder="1" applyAlignment="1" applyProtection="1">
      <alignment horizontal="center" vertical="center"/>
      <protection hidden="1"/>
    </xf>
    <xf numFmtId="184" fontId="61" fillId="24" borderId="10" xfId="34" applyNumberFormat="1" applyFont="1" applyFill="1" applyBorder="1" applyAlignment="1" applyProtection="1">
      <alignment horizontal="center"/>
      <protection hidden="1"/>
    </xf>
    <xf numFmtId="184" fontId="61" fillId="24" borderId="52" xfId="34" applyNumberFormat="1" applyFont="1" applyFill="1" applyBorder="1" applyAlignment="1" applyProtection="1">
      <alignment horizontal="center"/>
      <protection hidden="1"/>
    </xf>
    <xf numFmtId="2" fontId="61" fillId="24" borderId="10" xfId="0" applyNumberFormat="1" applyFont="1" applyFill="1" applyBorder="1" applyAlignment="1" applyProtection="1">
      <alignment horizontal="left" vertical="center" shrinkToFit="1"/>
      <protection hidden="1"/>
    </xf>
    <xf numFmtId="184" fontId="72" fillId="29" borderId="10" xfId="34" applyNumberFormat="1" applyFont="1" applyFill="1" applyBorder="1" applyAlignment="1" applyProtection="1">
      <alignment horizontal="center"/>
      <protection hidden="1"/>
    </xf>
    <xf numFmtId="184" fontId="72" fillId="29" borderId="50" xfId="34" applyNumberFormat="1" applyFont="1" applyFill="1" applyBorder="1" applyAlignment="1" applyProtection="1">
      <alignment horizontal="center"/>
      <protection hidden="1"/>
    </xf>
    <xf numFmtId="184" fontId="72" fillId="29" borderId="52" xfId="34" applyNumberFormat="1" applyFont="1" applyFill="1" applyBorder="1" applyAlignment="1" applyProtection="1">
      <alignment horizontal="center"/>
      <protection hidden="1"/>
    </xf>
    <xf numFmtId="184" fontId="29" fillId="32" borderId="10" xfId="0" applyNumberFormat="1" applyFont="1" applyFill="1" applyBorder="1" applyAlignment="1" applyProtection="1">
      <alignment horizontal="center" vertical="top"/>
      <protection hidden="1"/>
    </xf>
    <xf numFmtId="0" fontId="41" fillId="24" borderId="10" xfId="0" applyNumberFormat="1" applyFont="1" applyFill="1" applyBorder="1" applyAlignment="1" applyProtection="1">
      <alignment horizontal="left" vertical="center" shrinkToFit="1"/>
      <protection hidden="1"/>
    </xf>
    <xf numFmtId="184" fontId="72" fillId="26" borderId="50" xfId="34" applyNumberFormat="1" applyFont="1" applyFill="1" applyBorder="1" applyAlignment="1" applyProtection="1">
      <alignment horizontal="center" vertical="center"/>
      <protection hidden="1"/>
    </xf>
    <xf numFmtId="184" fontId="72" fillId="26" borderId="52" xfId="0" applyNumberFormat="1" applyFont="1" applyFill="1" applyBorder="1" applyAlignment="1" applyProtection="1">
      <alignment horizontal="center"/>
      <protection hidden="1"/>
    </xf>
    <xf numFmtId="184" fontId="72" fillId="26" borderId="10" xfId="0" applyNumberFormat="1" applyFont="1" applyFill="1" applyBorder="1" applyAlignment="1" applyProtection="1">
      <alignment horizontal="center"/>
      <protection hidden="1"/>
    </xf>
    <xf numFmtId="184" fontId="72" fillId="24" borderId="52" xfId="0" applyNumberFormat="1" applyFont="1" applyFill="1" applyBorder="1" applyAlignment="1" applyProtection="1">
      <alignment horizontal="center"/>
      <protection hidden="1"/>
    </xf>
    <xf numFmtId="184" fontId="72" fillId="24" borderId="10" xfId="0" applyNumberFormat="1" applyFont="1" applyFill="1" applyBorder="1" applyAlignment="1" applyProtection="1">
      <alignment horizontal="center"/>
      <protection hidden="1"/>
    </xf>
    <xf numFmtId="184" fontId="61" fillId="24" borderId="52" xfId="0" applyNumberFormat="1" applyFont="1" applyFill="1" applyBorder="1" applyAlignment="1" applyProtection="1">
      <alignment horizontal="center"/>
      <protection hidden="1"/>
    </xf>
    <xf numFmtId="0" fontId="41" fillId="24" borderId="10" xfId="0" applyFont="1" applyFill="1" applyBorder="1" applyAlignment="1" applyProtection="1">
      <alignment horizontal="left" vertical="center" shrinkToFit="1"/>
      <protection hidden="1"/>
    </xf>
    <xf numFmtId="0" fontId="61" fillId="24" borderId="10" xfId="0" applyNumberFormat="1" applyFont="1" applyFill="1" applyBorder="1" applyAlignment="1" applyProtection="1">
      <alignment horizontal="left" vertical="center" shrinkToFit="1"/>
      <protection hidden="1"/>
    </xf>
    <xf numFmtId="0" fontId="0" fillId="0" borderId="0" xfId="0" applyFill="1" applyProtection="1">
      <alignment vertical="center"/>
      <protection hidden="1"/>
    </xf>
    <xf numFmtId="0" fontId="44" fillId="0" borderId="0" xfId="0" applyFont="1" applyFill="1" applyProtection="1">
      <alignment vertical="center"/>
      <protection hidden="1"/>
    </xf>
    <xf numFmtId="0" fontId="33" fillId="34" borderId="10" xfId="0" applyFont="1" applyFill="1" applyBorder="1" applyAlignment="1" applyProtection="1">
      <alignment horizontal="center" vertical="center"/>
      <protection locked="0"/>
    </xf>
    <xf numFmtId="0" fontId="76" fillId="29" borderId="79" xfId="0" applyFont="1" applyFill="1" applyBorder="1" applyAlignment="1" applyProtection="1">
      <alignment horizontal="center"/>
      <protection hidden="1"/>
    </xf>
    <xf numFmtId="0" fontId="77" fillId="29" borderId="0" xfId="0" applyNumberFormat="1" applyFont="1" applyFill="1" applyBorder="1" applyAlignment="1" applyProtection="1">
      <alignment horizontal="center" vertical="center"/>
      <protection hidden="1"/>
    </xf>
    <xf numFmtId="0" fontId="78" fillId="29" borderId="0" xfId="0" applyNumberFormat="1" applyFont="1" applyFill="1" applyBorder="1" applyAlignment="1" applyProtection="1">
      <alignment horizontal="left" vertical="center"/>
      <protection hidden="1"/>
    </xf>
    <xf numFmtId="0" fontId="78" fillId="29" borderId="0" xfId="0" applyFont="1" applyFill="1" applyBorder="1" applyAlignment="1" applyProtection="1">
      <alignment horizontal="center" vertical="center"/>
      <protection hidden="1"/>
    </xf>
    <xf numFmtId="0" fontId="76" fillId="29" borderId="79" xfId="0" quotePrefix="1" applyNumberFormat="1" applyFont="1" applyFill="1" applyBorder="1" applyAlignment="1" applyProtection="1">
      <alignment horizontal="left" vertical="center"/>
      <protection hidden="1"/>
    </xf>
    <xf numFmtId="0" fontId="79" fillId="29" borderId="0" xfId="0" applyFont="1" applyFill="1" applyBorder="1" applyAlignment="1" applyProtection="1">
      <alignment horizontal="left"/>
      <protection hidden="1"/>
    </xf>
    <xf numFmtId="0" fontId="80" fillId="29" borderId="0" xfId="0" applyFont="1" applyFill="1" applyBorder="1" applyAlignment="1" applyProtection="1">
      <alignment vertical="center"/>
      <protection hidden="1"/>
    </xf>
    <xf numFmtId="0" fontId="21" fillId="29" borderId="0" xfId="0" applyFont="1" applyFill="1" applyBorder="1" applyAlignment="1" applyProtection="1">
      <alignment vertical="center"/>
      <protection hidden="1"/>
    </xf>
    <xf numFmtId="177" fontId="27" fillId="24" borderId="50" xfId="0" applyNumberFormat="1" applyFont="1" applyFill="1" applyBorder="1" applyAlignment="1" applyProtection="1">
      <alignment horizontal="center" vertical="center"/>
      <protection hidden="1"/>
    </xf>
    <xf numFmtId="184" fontId="29" fillId="32" borderId="52" xfId="34" applyNumberFormat="1" applyFont="1" applyFill="1" applyBorder="1" applyAlignment="1" applyProtection="1">
      <alignment horizontal="center" vertical="top"/>
      <protection hidden="1"/>
    </xf>
    <xf numFmtId="2" fontId="27" fillId="24" borderId="52" xfId="0" applyNumberFormat="1" applyFont="1" applyFill="1" applyBorder="1" applyAlignment="1" applyProtection="1">
      <alignment horizontal="center"/>
      <protection hidden="1"/>
    </xf>
    <xf numFmtId="40" fontId="29" fillId="32" borderId="52" xfId="34" applyNumberFormat="1" applyFont="1" applyFill="1" applyBorder="1" applyAlignment="1" applyProtection="1">
      <alignment horizontal="center" vertical="top"/>
      <protection hidden="1"/>
    </xf>
    <xf numFmtId="0" fontId="27" fillId="24" borderId="0" xfId="0" applyFont="1" applyFill="1" applyBorder="1" applyProtection="1">
      <alignment vertical="center"/>
      <protection hidden="1"/>
    </xf>
    <xf numFmtId="0" fontId="27" fillId="24" borderId="25" xfId="0" applyFont="1" applyFill="1" applyBorder="1" applyProtection="1">
      <alignment vertical="center"/>
      <protection hidden="1"/>
    </xf>
    <xf numFmtId="0" fontId="27" fillId="24" borderId="119" xfId="0" applyFont="1" applyFill="1" applyBorder="1" applyProtection="1">
      <alignment vertical="center"/>
      <protection hidden="1"/>
    </xf>
    <xf numFmtId="0" fontId="27" fillId="24" borderId="120" xfId="0" applyFont="1" applyFill="1" applyBorder="1" applyProtection="1">
      <alignment vertical="center"/>
      <protection hidden="1"/>
    </xf>
    <xf numFmtId="0" fontId="27" fillId="24" borderId="10" xfId="0" applyFont="1" applyFill="1" applyBorder="1" applyAlignment="1">
      <alignment horizontal="left" vertical="center" shrinkToFit="1"/>
    </xf>
    <xf numFmtId="0" fontId="28" fillId="31" borderId="10" xfId="0" applyFont="1" applyFill="1" applyBorder="1" applyAlignment="1" applyProtection="1">
      <alignment vertical="center"/>
      <protection hidden="1"/>
    </xf>
    <xf numFmtId="0" fontId="0" fillId="31" borderId="0" xfId="0" applyFill="1" applyAlignment="1" applyProtection="1">
      <alignment vertical="center"/>
    </xf>
    <xf numFmtId="2" fontId="6" fillId="0" borderId="0" xfId="0" applyNumberFormat="1" applyFont="1" applyFill="1" applyBorder="1" applyAlignment="1" applyProtection="1">
      <alignment horizontal="left" shrinkToFit="1"/>
      <protection hidden="1"/>
    </xf>
    <xf numFmtId="1" fontId="66" fillId="0" borderId="0" xfId="0" applyNumberFormat="1" applyFont="1" applyFill="1" applyBorder="1" applyAlignment="1" applyProtection="1">
      <alignment horizontal="center"/>
      <protection hidden="1"/>
    </xf>
    <xf numFmtId="0" fontId="27" fillId="0" borderId="0" xfId="0" applyFont="1" applyFill="1" applyAlignment="1">
      <alignment horizontal="left"/>
    </xf>
    <xf numFmtId="0" fontId="27" fillId="0" borderId="0" xfId="0" applyFont="1" applyFill="1" applyAlignment="1">
      <alignment shrinkToFit="1"/>
    </xf>
    <xf numFmtId="183" fontId="27" fillId="0" borderId="0" xfId="34" applyNumberFormat="1" applyFont="1" applyFill="1" applyBorder="1" applyAlignment="1"/>
    <xf numFmtId="176" fontId="27" fillId="0" borderId="0" xfId="34" applyNumberFormat="1" applyFont="1" applyFill="1" applyBorder="1" applyAlignment="1"/>
    <xf numFmtId="49" fontId="27" fillId="0" borderId="0" xfId="34" applyNumberFormat="1" applyFont="1" applyFill="1" applyBorder="1" applyAlignment="1">
      <alignment horizontal="center"/>
    </xf>
    <xf numFmtId="2" fontId="27" fillId="0" borderId="0" xfId="0" applyNumberFormat="1" applyFont="1" applyFill="1" applyBorder="1" applyAlignment="1">
      <alignment horizontal="left" shrinkToFit="1"/>
    </xf>
    <xf numFmtId="2" fontId="27" fillId="0" borderId="0" xfId="0" applyNumberFormat="1" applyFont="1" applyFill="1" applyBorder="1" applyAlignment="1">
      <alignment horizontal="center"/>
    </xf>
    <xf numFmtId="0" fontId="6" fillId="0" borderId="0" xfId="0" applyNumberFormat="1" applyFont="1">
      <alignment vertical="center"/>
    </xf>
    <xf numFmtId="0" fontId="6" fillId="0" borderId="0" xfId="0" applyFont="1" applyAlignment="1">
      <alignment horizontal="left" vertical="center" shrinkToFit="1"/>
    </xf>
    <xf numFmtId="2" fontId="66" fillId="0" borderId="0" xfId="0" applyNumberFormat="1" applyFont="1" applyFill="1" applyBorder="1" applyAlignment="1" applyProtection="1">
      <alignment horizontal="left"/>
      <protection hidden="1"/>
    </xf>
    <xf numFmtId="49" fontId="66" fillId="0" borderId="0" xfId="0" applyNumberFormat="1" applyFont="1" applyFill="1" applyBorder="1" applyProtection="1">
      <alignment vertical="center"/>
      <protection hidden="1"/>
    </xf>
    <xf numFmtId="0" fontId="67" fillId="0" borderId="0" xfId="0" applyFont="1" applyAlignment="1">
      <alignment vertical="center" shrinkToFit="1"/>
    </xf>
    <xf numFmtId="2" fontId="67" fillId="0" borderId="0" xfId="0" applyNumberFormat="1" applyFont="1" applyFill="1" applyBorder="1" applyAlignment="1" applyProtection="1">
      <alignment horizontal="center"/>
      <protection hidden="1"/>
    </xf>
    <xf numFmtId="0" fontId="67" fillId="0" borderId="0" xfId="0" applyNumberFormat="1" applyFont="1">
      <alignment vertical="center"/>
    </xf>
    <xf numFmtId="0" fontId="67" fillId="0" borderId="0" xfId="0" applyFont="1" applyAlignment="1">
      <alignment horizontal="left" vertical="center" shrinkToFit="1"/>
    </xf>
    <xf numFmtId="0" fontId="66" fillId="0" borderId="0" xfId="0" applyNumberFormat="1" applyFont="1" applyFill="1" applyBorder="1" applyProtection="1">
      <alignment vertical="center"/>
      <protection hidden="1"/>
    </xf>
    <xf numFmtId="2" fontId="67" fillId="0" borderId="0" xfId="0" applyNumberFormat="1" applyFont="1" applyFill="1" applyBorder="1" applyAlignment="1" applyProtection="1">
      <alignment horizontal="left" shrinkToFit="1"/>
      <protection hidden="1"/>
    </xf>
    <xf numFmtId="0" fontId="6" fillId="32" borderId="10" xfId="0" applyFont="1" applyFill="1" applyBorder="1" applyAlignment="1" applyProtection="1">
      <alignment horizontal="center" vertical="center" shrinkToFit="1"/>
      <protection hidden="1"/>
    </xf>
    <xf numFmtId="2" fontId="27" fillId="32" borderId="10" xfId="0" applyNumberFormat="1" applyFont="1" applyFill="1" applyBorder="1" applyAlignment="1" applyProtection="1">
      <alignment horizontal="center"/>
      <protection hidden="1"/>
    </xf>
    <xf numFmtId="0" fontId="6" fillId="32" borderId="10" xfId="0" applyNumberFormat="1" applyFont="1" applyFill="1" applyBorder="1" applyAlignment="1" applyProtection="1">
      <alignment horizontal="center" vertical="center"/>
      <protection hidden="1"/>
    </xf>
    <xf numFmtId="0" fontId="6" fillId="32" borderId="10" xfId="0" applyFont="1" applyFill="1" applyBorder="1" applyAlignment="1" applyProtection="1">
      <alignment horizontal="left" vertical="center" shrinkToFit="1"/>
      <protection hidden="1"/>
    </xf>
    <xf numFmtId="2" fontId="27" fillId="32" borderId="10" xfId="0" applyNumberFormat="1" applyFont="1" applyFill="1" applyBorder="1" applyAlignment="1" applyProtection="1">
      <alignment horizontal="center" vertical="top" shrinkToFit="1"/>
      <protection hidden="1"/>
    </xf>
    <xf numFmtId="2" fontId="27" fillId="32" borderId="50" xfId="0" applyNumberFormat="1" applyFont="1" applyFill="1" applyBorder="1" applyAlignment="1" applyProtection="1">
      <alignment horizontal="center" vertical="top" shrinkToFit="1"/>
      <protection hidden="1"/>
    </xf>
    <xf numFmtId="2" fontId="27" fillId="32" borderId="52" xfId="0" applyNumberFormat="1" applyFont="1" applyFill="1" applyBorder="1" applyAlignment="1" applyProtection="1">
      <alignment horizontal="center" vertical="top" shrinkToFit="1"/>
      <protection hidden="1"/>
    </xf>
    <xf numFmtId="0" fontId="6" fillId="32" borderId="10" xfId="0" applyNumberFormat="1" applyFont="1" applyFill="1" applyBorder="1" applyAlignment="1" applyProtection="1">
      <alignment horizontal="center" vertical="center" shrinkToFit="1"/>
      <protection hidden="1"/>
    </xf>
    <xf numFmtId="0" fontId="6" fillId="0" borderId="0" xfId="0" applyFont="1" applyFill="1" applyAlignment="1">
      <alignment vertical="center" shrinkToFit="1"/>
    </xf>
    <xf numFmtId="40" fontId="27" fillId="32" borderId="10" xfId="34" applyNumberFormat="1" applyFont="1" applyFill="1" applyBorder="1" applyAlignment="1" applyProtection="1">
      <alignment horizontal="center" vertical="top"/>
      <protection hidden="1"/>
    </xf>
    <xf numFmtId="40" fontId="27" fillId="32" borderId="50" xfId="34" applyNumberFormat="1" applyFont="1" applyFill="1" applyBorder="1" applyAlignment="1" applyProtection="1">
      <alignment horizontal="center" vertical="top"/>
      <protection hidden="1"/>
    </xf>
    <xf numFmtId="0" fontId="32" fillId="32" borderId="10" xfId="0" applyFont="1" applyFill="1" applyBorder="1" applyAlignment="1" applyProtection="1">
      <alignment horizontal="center" vertical="center"/>
      <protection hidden="1"/>
    </xf>
    <xf numFmtId="0" fontId="64" fillId="32" borderId="60" xfId="0" applyFont="1" applyFill="1" applyBorder="1" applyAlignment="1" applyProtection="1">
      <alignment horizontal="left" vertical="center" shrinkToFit="1"/>
      <protection hidden="1"/>
    </xf>
    <xf numFmtId="0" fontId="32" fillId="32" borderId="10" xfId="0" applyNumberFormat="1" applyFont="1" applyFill="1" applyBorder="1" applyAlignment="1" applyProtection="1">
      <alignment horizontal="center" vertical="center"/>
      <protection hidden="1"/>
    </xf>
    <xf numFmtId="0" fontId="32" fillId="32" borderId="10" xfId="0" applyFont="1" applyFill="1" applyBorder="1" applyAlignment="1" applyProtection="1">
      <alignment horizontal="left" vertical="center" shrinkToFit="1"/>
      <protection hidden="1"/>
    </xf>
    <xf numFmtId="40" fontId="41" fillId="32" borderId="10" xfId="34" applyNumberFormat="1" applyFont="1" applyFill="1" applyBorder="1" applyAlignment="1" applyProtection="1">
      <alignment horizontal="center" vertical="top"/>
      <protection hidden="1"/>
    </xf>
    <xf numFmtId="40" fontId="41" fillId="32" borderId="50" xfId="34" applyNumberFormat="1" applyFont="1" applyFill="1" applyBorder="1" applyAlignment="1" applyProtection="1">
      <alignment horizontal="center" vertical="top"/>
      <protection hidden="1"/>
    </xf>
    <xf numFmtId="2" fontId="41" fillId="32" borderId="52" xfId="0" applyNumberFormat="1" applyFont="1" applyFill="1" applyBorder="1" applyAlignment="1" applyProtection="1">
      <alignment horizontal="center" vertical="top"/>
      <protection hidden="1"/>
    </xf>
    <xf numFmtId="2" fontId="41" fillId="32" borderId="10" xfId="0" applyNumberFormat="1" applyFont="1" applyFill="1" applyBorder="1" applyAlignment="1" applyProtection="1">
      <alignment horizontal="center" vertical="top"/>
      <protection hidden="1"/>
    </xf>
    <xf numFmtId="0" fontId="41" fillId="26" borderId="10" xfId="0" applyNumberFormat="1" applyFont="1" applyFill="1" applyBorder="1" applyAlignment="1" applyProtection="1">
      <alignment horizontal="left" vertical="center" shrinkToFit="1"/>
      <protection hidden="1"/>
    </xf>
    <xf numFmtId="49" fontId="41" fillId="26" borderId="10" xfId="0" applyNumberFormat="1" applyFont="1" applyFill="1" applyBorder="1" applyAlignment="1" applyProtection="1">
      <alignment horizontal="left" vertical="center"/>
      <protection hidden="1"/>
    </xf>
    <xf numFmtId="2" fontId="41" fillId="26" borderId="10" xfId="34" applyNumberFormat="1" applyFont="1" applyFill="1" applyBorder="1" applyAlignment="1" applyProtection="1">
      <alignment horizontal="center" vertical="center"/>
      <protection hidden="1"/>
    </xf>
    <xf numFmtId="2" fontId="41" fillId="26" borderId="52" xfId="34" applyNumberFormat="1" applyFont="1" applyFill="1" applyBorder="1" applyAlignment="1" applyProtection="1">
      <alignment horizontal="center" vertical="center"/>
      <protection hidden="1"/>
    </xf>
    <xf numFmtId="2" fontId="41" fillId="24" borderId="52" xfId="34" applyNumberFormat="1" applyFont="1" applyFill="1" applyBorder="1" applyAlignment="1" applyProtection="1">
      <alignment horizontal="center"/>
      <protection hidden="1"/>
    </xf>
    <xf numFmtId="0" fontId="27" fillId="24" borderId="10" xfId="0" applyFont="1" applyFill="1" applyBorder="1" applyAlignment="1" applyProtection="1">
      <alignment horizontal="left" vertical="center" shrinkToFit="1"/>
      <protection hidden="1"/>
    </xf>
    <xf numFmtId="0" fontId="27" fillId="29" borderId="10" xfId="0" applyNumberFormat="1" applyFont="1" applyFill="1" applyBorder="1" applyAlignment="1" applyProtection="1">
      <alignment horizontal="left" vertical="center"/>
      <protection hidden="1"/>
    </xf>
    <xf numFmtId="0" fontId="27" fillId="29" borderId="10" xfId="0" applyNumberFormat="1" applyFont="1" applyFill="1" applyBorder="1" applyAlignment="1" applyProtection="1">
      <alignment horizontal="left" vertical="center" shrinkToFit="1"/>
      <protection hidden="1"/>
    </xf>
    <xf numFmtId="49" fontId="27" fillId="29" borderId="10" xfId="0" applyNumberFormat="1" applyFont="1" applyFill="1" applyBorder="1" applyAlignment="1" applyProtection="1">
      <alignment horizontal="left" vertical="center"/>
      <protection hidden="1"/>
    </xf>
    <xf numFmtId="0" fontId="27" fillId="29" borderId="10" xfId="0" applyFont="1" applyFill="1" applyBorder="1" applyAlignment="1" applyProtection="1">
      <alignment horizontal="left" vertical="center" shrinkToFit="1"/>
      <protection hidden="1"/>
    </xf>
    <xf numFmtId="184" fontId="27" fillId="29" borderId="50" xfId="0" applyNumberFormat="1" applyFont="1" applyFill="1" applyBorder="1" applyAlignment="1" applyProtection="1">
      <alignment horizontal="center" vertical="center"/>
      <protection hidden="1"/>
    </xf>
    <xf numFmtId="2" fontId="27" fillId="29" borderId="10" xfId="34" applyNumberFormat="1" applyFont="1" applyFill="1" applyBorder="1" applyAlignment="1" applyProtection="1">
      <alignment horizontal="center" vertical="center"/>
      <protection hidden="1"/>
    </xf>
    <xf numFmtId="2" fontId="27" fillId="29" borderId="52" xfId="34" applyNumberFormat="1" applyFont="1" applyFill="1" applyBorder="1" applyAlignment="1" applyProtection="1">
      <alignment horizontal="center" vertical="center"/>
      <protection hidden="1"/>
    </xf>
    <xf numFmtId="176" fontId="27" fillId="29" borderId="10" xfId="34" applyNumberFormat="1" applyFont="1" applyFill="1" applyBorder="1" applyAlignment="1" applyProtection="1">
      <alignment horizontal="center" vertical="center"/>
      <protection hidden="1"/>
    </xf>
    <xf numFmtId="176" fontId="27" fillId="29" borderId="50" xfId="34" applyNumberFormat="1" applyFont="1" applyFill="1" applyBorder="1" applyAlignment="1" applyProtection="1">
      <alignment horizontal="center" vertical="center"/>
      <protection hidden="1"/>
    </xf>
    <xf numFmtId="176" fontId="27" fillId="29" borderId="52" xfId="34" applyNumberFormat="1" applyFont="1" applyFill="1" applyBorder="1" applyAlignment="1" applyProtection="1">
      <alignment horizontal="center" vertical="center"/>
      <protection hidden="1"/>
    </xf>
    <xf numFmtId="176" fontId="41" fillId="24" borderId="52" xfId="34" applyNumberFormat="1" applyFont="1" applyFill="1" applyBorder="1" applyAlignment="1" applyProtection="1">
      <alignment horizontal="center"/>
      <protection hidden="1"/>
    </xf>
    <xf numFmtId="176" fontId="61" fillId="29" borderId="10" xfId="34" applyNumberFormat="1" applyFont="1" applyFill="1" applyBorder="1" applyAlignment="1" applyProtection="1">
      <alignment horizontal="center" vertical="center"/>
      <protection hidden="1"/>
    </xf>
    <xf numFmtId="2" fontId="41" fillId="24" borderId="10" xfId="34" applyNumberFormat="1" applyFont="1" applyFill="1" applyBorder="1" applyAlignment="1" applyProtection="1">
      <alignment horizontal="center" vertical="center"/>
      <protection hidden="1"/>
    </xf>
    <xf numFmtId="2" fontId="41" fillId="24" borderId="52" xfId="34" applyNumberFormat="1" applyFont="1" applyFill="1" applyBorder="1" applyAlignment="1" applyProtection="1">
      <alignment horizontal="center" vertical="center"/>
      <protection hidden="1"/>
    </xf>
    <xf numFmtId="177" fontId="41" fillId="24" borderId="50" xfId="0" applyNumberFormat="1" applyFont="1" applyFill="1" applyBorder="1" applyAlignment="1" applyProtection="1">
      <alignment horizontal="center" vertical="center"/>
      <protection hidden="1"/>
    </xf>
    <xf numFmtId="0" fontId="6" fillId="36" borderId="0" xfId="0" applyFont="1" applyFill="1">
      <alignment vertical="center"/>
    </xf>
    <xf numFmtId="2" fontId="41" fillId="24" borderId="50" xfId="34" applyNumberFormat="1" applyFont="1" applyFill="1" applyBorder="1" applyAlignment="1" applyProtection="1">
      <alignment horizontal="center"/>
      <protection hidden="1"/>
    </xf>
    <xf numFmtId="0" fontId="27" fillId="29" borderId="54" xfId="0" applyNumberFormat="1" applyFont="1" applyFill="1" applyBorder="1" applyAlignment="1" applyProtection="1">
      <alignment horizontal="left" vertical="center"/>
      <protection hidden="1"/>
    </xf>
    <xf numFmtId="0" fontId="27" fillId="29" borderId="51" xfId="0" applyFont="1" applyFill="1" applyBorder="1" applyAlignment="1" applyProtection="1">
      <alignment vertical="center"/>
      <protection hidden="1"/>
    </xf>
    <xf numFmtId="2" fontId="27" fillId="24" borderId="10" xfId="0" applyNumberFormat="1" applyFont="1" applyFill="1" applyBorder="1" applyAlignment="1" applyProtection="1">
      <alignment horizontal="left" vertical="center" shrinkToFit="1"/>
      <protection hidden="1"/>
    </xf>
    <xf numFmtId="2" fontId="27" fillId="24" borderId="10" xfId="34" applyNumberFormat="1" applyFont="1" applyFill="1" applyBorder="1" applyAlignment="1" applyProtection="1">
      <alignment horizontal="center"/>
      <protection hidden="1"/>
    </xf>
    <xf numFmtId="2" fontId="27" fillId="24" borderId="52" xfId="34" applyNumberFormat="1" applyFont="1" applyFill="1" applyBorder="1" applyAlignment="1" applyProtection="1">
      <alignment horizontal="center"/>
      <protection hidden="1"/>
    </xf>
    <xf numFmtId="0" fontId="32" fillId="32" borderId="10" xfId="0" applyNumberFormat="1" applyFont="1" applyFill="1" applyBorder="1" applyAlignment="1" applyProtection="1">
      <alignment horizontal="center" vertical="center" shrinkToFit="1"/>
      <protection hidden="1"/>
    </xf>
    <xf numFmtId="0" fontId="27" fillId="24" borderId="10" xfId="0" quotePrefix="1" applyNumberFormat="1" applyFont="1" applyFill="1" applyBorder="1" applyAlignment="1" applyProtection="1">
      <alignment horizontal="left" vertical="center"/>
      <protection hidden="1"/>
    </xf>
    <xf numFmtId="49" fontId="27" fillId="24" borderId="10" xfId="0" quotePrefix="1" applyNumberFormat="1" applyFont="1" applyFill="1" applyBorder="1" applyAlignment="1" applyProtection="1">
      <alignment horizontal="left" vertical="center"/>
      <protection hidden="1"/>
    </xf>
    <xf numFmtId="49" fontId="41" fillId="26" borderId="10" xfId="0" applyNumberFormat="1" applyFont="1" applyFill="1" applyBorder="1" applyAlignment="1" applyProtection="1">
      <alignment vertical="center"/>
      <protection hidden="1"/>
    </xf>
    <xf numFmtId="2" fontId="41" fillId="26" borderId="50" xfId="34" applyNumberFormat="1" applyFont="1" applyFill="1" applyBorder="1" applyAlignment="1" applyProtection="1">
      <alignment horizontal="center" vertical="center"/>
      <protection hidden="1"/>
    </xf>
    <xf numFmtId="2" fontId="41" fillId="26" borderId="52" xfId="0" applyNumberFormat="1" applyFont="1" applyFill="1" applyBorder="1" applyAlignment="1" applyProtection="1">
      <alignment horizontal="center"/>
      <protection hidden="1"/>
    </xf>
    <xf numFmtId="2" fontId="41" fillId="26" borderId="10" xfId="0" applyNumberFormat="1" applyFont="1" applyFill="1" applyBorder="1" applyAlignment="1" applyProtection="1">
      <alignment horizontal="center"/>
      <protection hidden="1"/>
    </xf>
    <xf numFmtId="2" fontId="41" fillId="24" borderId="52" xfId="0" applyNumberFormat="1" applyFont="1" applyFill="1" applyBorder="1" applyAlignment="1" applyProtection="1">
      <alignment horizontal="center"/>
      <protection hidden="1"/>
    </xf>
    <xf numFmtId="2" fontId="41" fillId="24" borderId="10" xfId="0" applyNumberFormat="1" applyFont="1" applyFill="1" applyBorder="1" applyAlignment="1" applyProtection="1">
      <alignment horizontal="center"/>
      <protection hidden="1"/>
    </xf>
    <xf numFmtId="185" fontId="41" fillId="24" borderId="52" xfId="0" applyNumberFormat="1" applyFont="1" applyFill="1" applyBorder="1" applyAlignment="1" applyProtection="1">
      <alignment horizontal="center"/>
      <protection hidden="1"/>
    </xf>
    <xf numFmtId="49" fontId="41" fillId="24" borderId="10" xfId="0" applyNumberFormat="1" applyFont="1" applyFill="1" applyBorder="1" applyAlignment="1" applyProtection="1">
      <alignment vertical="center"/>
      <protection hidden="1"/>
    </xf>
    <xf numFmtId="49" fontId="27" fillId="24" borderId="10" xfId="0" applyNumberFormat="1" applyFont="1" applyFill="1" applyBorder="1" applyAlignment="1" applyProtection="1">
      <alignment vertical="center"/>
      <protection hidden="1"/>
    </xf>
    <xf numFmtId="184" fontId="61" fillId="29" borderId="50" xfId="0" applyNumberFormat="1" applyFont="1" applyFill="1" applyBorder="1" applyAlignment="1" applyProtection="1">
      <alignment horizontal="center" vertical="center"/>
      <protection hidden="1"/>
    </xf>
    <xf numFmtId="0" fontId="28" fillId="24" borderId="54" xfId="0" applyNumberFormat="1" applyFont="1" applyFill="1" applyBorder="1" applyAlignment="1" applyProtection="1">
      <alignment horizontal="left" vertical="center"/>
      <protection hidden="1"/>
    </xf>
    <xf numFmtId="0" fontId="27" fillId="29" borderId="10" xfId="0" applyFont="1" applyFill="1" applyBorder="1" applyAlignment="1" applyProtection="1">
      <alignment horizontal="center" vertical="center"/>
      <protection hidden="1"/>
    </xf>
    <xf numFmtId="181" fontId="46" fillId="0" borderId="88" xfId="0" applyNumberFormat="1" applyFont="1" applyFill="1" applyBorder="1" applyAlignment="1" applyProtection="1">
      <alignment horizontal="center" vertical="center"/>
      <protection hidden="1"/>
    </xf>
    <xf numFmtId="0" fontId="6" fillId="24" borderId="0" xfId="0" applyFont="1" applyFill="1" applyBorder="1" applyAlignment="1" applyProtection="1">
      <alignment vertical="center"/>
      <protection hidden="1"/>
    </xf>
    <xf numFmtId="0" fontId="27" fillId="24" borderId="113" xfId="0" applyFont="1" applyFill="1" applyBorder="1" applyAlignment="1" applyProtection="1">
      <alignment vertical="center"/>
      <protection hidden="1"/>
    </xf>
    <xf numFmtId="0" fontId="27" fillId="24" borderId="11" xfId="0" applyFont="1" applyFill="1" applyBorder="1" applyAlignment="1" applyProtection="1">
      <alignment vertical="center"/>
      <protection hidden="1"/>
    </xf>
    <xf numFmtId="177" fontId="28" fillId="24" borderId="18" xfId="0" applyNumberFormat="1" applyFont="1" applyFill="1" applyBorder="1" applyAlignment="1" applyProtection="1">
      <alignment horizontal="left" vertical="center"/>
    </xf>
    <xf numFmtId="0" fontId="28" fillId="24" borderId="0" xfId="0" applyFont="1" applyFill="1" applyBorder="1" applyAlignment="1" applyProtection="1">
      <alignment horizontal="right" vertical="center"/>
      <protection hidden="1"/>
    </xf>
    <xf numFmtId="0" fontId="27" fillId="24" borderId="17" xfId="0" applyFont="1" applyFill="1" applyBorder="1" applyAlignment="1" applyProtection="1">
      <alignment horizontal="right" vertical="center"/>
      <protection hidden="1"/>
    </xf>
    <xf numFmtId="0" fontId="27" fillId="24" borderId="0" xfId="0" applyFont="1" applyFill="1" applyBorder="1" applyAlignment="1" applyProtection="1">
      <alignment horizontal="center" vertical="center"/>
      <protection hidden="1"/>
    </xf>
    <xf numFmtId="0" fontId="40" fillId="25" borderId="0" xfId="0" applyFont="1" applyFill="1" applyBorder="1" applyAlignment="1" applyProtection="1">
      <alignment vertical="center"/>
      <protection hidden="1"/>
    </xf>
    <xf numFmtId="0" fontId="6" fillId="0" borderId="10" xfId="0" applyFont="1" applyFill="1" applyBorder="1" applyAlignment="1" applyProtection="1">
      <alignment horizontal="center" vertical="center"/>
      <protection locked="0"/>
    </xf>
    <xf numFmtId="0" fontId="0" fillId="0" borderId="23" xfId="0" applyBorder="1" applyAlignment="1">
      <alignment vertical="top"/>
    </xf>
    <xf numFmtId="0" fontId="0" fillId="0" borderId="50" xfId="0" applyBorder="1" applyAlignment="1">
      <alignment vertical="top"/>
    </xf>
    <xf numFmtId="177" fontId="0" fillId="0" borderId="10" xfId="0" applyNumberFormat="1" applyBorder="1" applyAlignment="1">
      <alignment vertical="top"/>
    </xf>
    <xf numFmtId="0" fontId="0" fillId="0" borderId="22" xfId="0" applyBorder="1" applyAlignment="1">
      <alignment vertical="top"/>
    </xf>
    <xf numFmtId="0" fontId="0" fillId="0" borderId="61" xfId="0" applyBorder="1" applyAlignment="1">
      <alignment vertical="top"/>
    </xf>
    <xf numFmtId="0" fontId="0" fillId="0" borderId="51" xfId="0" applyBorder="1" applyAlignment="1">
      <alignment vertical="top"/>
    </xf>
    <xf numFmtId="0" fontId="0" fillId="0" borderId="53" xfId="0" applyBorder="1" applyAlignment="1">
      <alignment vertical="top"/>
    </xf>
    <xf numFmtId="0" fontId="0" fillId="0" borderId="20" xfId="0" applyBorder="1" applyAlignment="1">
      <alignment vertical="top"/>
    </xf>
    <xf numFmtId="0" fontId="0" fillId="0" borderId="59" xfId="0" applyBorder="1" applyAlignment="1">
      <alignment vertical="top"/>
    </xf>
    <xf numFmtId="0" fontId="0" fillId="0" borderId="61" xfId="0" applyBorder="1">
      <alignment vertical="center"/>
    </xf>
    <xf numFmtId="0" fontId="0" fillId="0" borderId="24" xfId="0" applyFill="1" applyBorder="1" applyAlignment="1">
      <alignment vertical="top"/>
    </xf>
    <xf numFmtId="0" fontId="0" fillId="0" borderId="22" xfId="0" applyBorder="1">
      <alignment vertical="center"/>
    </xf>
    <xf numFmtId="0" fontId="0" fillId="0" borderId="50" xfId="0" applyFill="1" applyBorder="1" applyAlignment="1">
      <alignment vertical="top"/>
    </xf>
    <xf numFmtId="176" fontId="27" fillId="24" borderId="10" xfId="0" applyNumberFormat="1" applyFont="1" applyFill="1" applyBorder="1" applyProtection="1">
      <alignment vertical="center"/>
      <protection hidden="1"/>
    </xf>
    <xf numFmtId="186" fontId="41" fillId="24" borderId="10" xfId="34" applyNumberFormat="1" applyFont="1" applyFill="1" applyBorder="1" applyAlignment="1" applyProtection="1">
      <alignment horizontal="center" vertical="center"/>
      <protection hidden="1"/>
    </xf>
    <xf numFmtId="184" fontId="27" fillId="37" borderId="10" xfId="34" applyNumberFormat="1" applyFont="1" applyFill="1" applyBorder="1" applyAlignment="1" applyProtection="1">
      <alignment horizontal="center" vertical="center"/>
      <protection hidden="1"/>
    </xf>
    <xf numFmtId="2" fontId="27" fillId="37" borderId="10" xfId="34" applyNumberFormat="1" applyFont="1" applyFill="1" applyBorder="1" applyAlignment="1" applyProtection="1">
      <alignment horizontal="center" vertical="center"/>
      <protection hidden="1"/>
    </xf>
    <xf numFmtId="2" fontId="27" fillId="35" borderId="10" xfId="34" applyNumberFormat="1" applyFont="1" applyFill="1" applyBorder="1" applyAlignment="1" applyProtection="1">
      <alignment horizontal="center" vertical="center"/>
      <protection hidden="1"/>
    </xf>
    <xf numFmtId="2" fontId="27" fillId="31" borderId="10" xfId="34" applyNumberFormat="1" applyFont="1" applyFill="1" applyBorder="1" applyAlignment="1" applyProtection="1">
      <alignment horizontal="center" vertical="center"/>
      <protection hidden="1"/>
    </xf>
    <xf numFmtId="2" fontId="27" fillId="30" borderId="10" xfId="34" applyNumberFormat="1" applyFont="1" applyFill="1" applyBorder="1" applyAlignment="1" applyProtection="1">
      <alignment horizontal="center" vertical="center"/>
      <protection hidden="1"/>
    </xf>
    <xf numFmtId="49" fontId="41" fillId="24" borderId="10" xfId="0" quotePrefix="1" applyNumberFormat="1" applyFont="1" applyFill="1" applyBorder="1" applyAlignment="1" applyProtection="1">
      <alignment horizontal="left" vertical="center"/>
      <protection hidden="1"/>
    </xf>
    <xf numFmtId="0" fontId="0" fillId="0" borderId="52" xfId="0" applyBorder="1">
      <alignment vertical="center"/>
    </xf>
    <xf numFmtId="0" fontId="0" fillId="0" borderId="10" xfId="0" applyBorder="1" applyProtection="1">
      <alignment vertical="center"/>
    </xf>
    <xf numFmtId="0" fontId="59" fillId="24" borderId="20" xfId="28" applyNumberFormat="1" applyFont="1" applyFill="1" applyBorder="1" applyAlignment="1" applyProtection="1">
      <alignment horizontal="center" vertical="center"/>
      <protection hidden="1"/>
    </xf>
    <xf numFmtId="0" fontId="81" fillId="24" borderId="20" xfId="28" applyFont="1" applyFill="1" applyBorder="1" applyAlignment="1" applyProtection="1">
      <alignment horizontal="center" vertical="center"/>
      <protection hidden="1"/>
    </xf>
    <xf numFmtId="0" fontId="65" fillId="24" borderId="62" xfId="0" applyNumberFormat="1" applyFont="1" applyFill="1" applyBorder="1" applyAlignment="1" applyProtection="1">
      <alignment horizontal="center" vertical="center"/>
      <protection hidden="1"/>
    </xf>
    <xf numFmtId="0" fontId="81" fillId="24" borderId="24" xfId="28" applyFont="1" applyFill="1" applyBorder="1" applyAlignment="1" applyProtection="1">
      <alignment horizontal="center" vertical="center"/>
      <protection hidden="1"/>
    </xf>
    <xf numFmtId="0" fontId="59" fillId="24" borderId="24" xfId="28" applyNumberFormat="1" applyFont="1" applyFill="1" applyBorder="1" applyAlignment="1" applyProtection="1">
      <alignment horizontal="center" vertical="center"/>
      <protection hidden="1"/>
    </xf>
    <xf numFmtId="0" fontId="59" fillId="24" borderId="20" xfId="28" applyFont="1" applyFill="1" applyBorder="1" applyAlignment="1" applyProtection="1">
      <alignment horizontal="center" vertical="center"/>
      <protection hidden="1"/>
    </xf>
    <xf numFmtId="0" fontId="59" fillId="24" borderId="24" xfId="28" applyFont="1" applyFill="1" applyBorder="1" applyAlignment="1" applyProtection="1">
      <alignment horizontal="center" vertical="center"/>
      <protection hidden="1"/>
    </xf>
    <xf numFmtId="0" fontId="27" fillId="29" borderId="59" xfId="0" applyFont="1" applyFill="1" applyBorder="1" applyAlignment="1" applyProtection="1">
      <alignment vertical="center"/>
      <protection hidden="1"/>
    </xf>
    <xf numFmtId="0" fontId="27" fillId="29" borderId="50" xfId="0" applyFont="1" applyFill="1" applyBorder="1" applyAlignment="1" applyProtection="1">
      <alignment vertical="center"/>
      <protection hidden="1"/>
    </xf>
    <xf numFmtId="0" fontId="82" fillId="24" borderId="50" xfId="0" applyFont="1" applyFill="1" applyBorder="1" applyProtection="1">
      <alignment vertical="center"/>
      <protection hidden="1"/>
    </xf>
    <xf numFmtId="0" fontId="78" fillId="29" borderId="51" xfId="0" applyNumberFormat="1" applyFont="1" applyFill="1" applyBorder="1" applyAlignment="1" applyProtection="1">
      <alignment horizontal="left" vertical="center"/>
      <protection hidden="1"/>
    </xf>
    <xf numFmtId="0" fontId="59" fillId="24" borderId="20" xfId="28" quotePrefix="1" applyNumberFormat="1" applyFont="1" applyFill="1" applyBorder="1" applyAlignment="1" applyProtection="1">
      <alignment horizontal="center" vertical="center"/>
      <protection hidden="1"/>
    </xf>
    <xf numFmtId="0" fontId="59" fillId="24" borderId="24" xfId="28" quotePrefix="1" applyNumberFormat="1" applyFont="1" applyFill="1" applyBorder="1" applyAlignment="1" applyProtection="1">
      <alignment horizontal="center" vertical="center"/>
      <protection hidden="1"/>
    </xf>
    <xf numFmtId="0" fontId="0" fillId="24" borderId="50" xfId="0" applyFont="1" applyFill="1" applyBorder="1" applyAlignment="1" applyProtection="1">
      <alignment horizontal="right" vertical="center"/>
      <protection hidden="1"/>
    </xf>
    <xf numFmtId="181" fontId="28" fillId="24" borderId="73" xfId="0" applyNumberFormat="1" applyFont="1" applyFill="1" applyBorder="1" applyAlignment="1" applyProtection="1">
      <alignment horizontal="center" vertical="center"/>
    </xf>
    <xf numFmtId="181" fontId="28" fillId="0" borderId="66" xfId="0" applyNumberFormat="1" applyFont="1" applyFill="1" applyBorder="1" applyAlignment="1" applyProtection="1">
      <alignment horizontal="center" vertical="center"/>
      <protection locked="0" hidden="1"/>
    </xf>
    <xf numFmtId="40" fontId="27" fillId="0" borderId="10" xfId="34" applyNumberFormat="1" applyFont="1" applyFill="1" applyBorder="1" applyAlignment="1" applyProtection="1">
      <alignment horizontal="right" vertical="center"/>
      <protection locked="0"/>
    </xf>
    <xf numFmtId="40" fontId="6" fillId="0" borderId="10" xfId="34" applyNumberFormat="1" applyFont="1" applyFill="1" applyBorder="1" applyAlignment="1" applyProtection="1">
      <alignment horizontal="right" vertical="center"/>
      <protection locked="0"/>
    </xf>
    <xf numFmtId="0" fontId="27" fillId="24" borderId="50" xfId="0" applyFont="1" applyFill="1" applyBorder="1" applyAlignment="1" applyProtection="1">
      <alignment vertical="center"/>
      <protection hidden="1"/>
    </xf>
    <xf numFmtId="2" fontId="27" fillId="32" borderId="10" xfId="0" applyNumberFormat="1" applyFont="1" applyFill="1" applyBorder="1" applyAlignment="1" applyProtection="1">
      <alignment horizontal="center"/>
      <protection hidden="1"/>
    </xf>
    <xf numFmtId="0" fontId="33" fillId="0" borderId="127" xfId="0" applyFont="1" applyFill="1" applyBorder="1" applyAlignment="1" applyProtection="1">
      <alignment horizontal="right" vertical="center"/>
      <protection locked="0"/>
    </xf>
    <xf numFmtId="0" fontId="27" fillId="0" borderId="26" xfId="0" applyFont="1" applyFill="1" applyBorder="1" applyAlignment="1" applyProtection="1">
      <alignment horizontal="right" vertical="center"/>
      <protection locked="0"/>
    </xf>
    <xf numFmtId="0" fontId="27" fillId="24" borderId="119" xfId="0" applyFont="1" applyFill="1" applyBorder="1" applyAlignment="1" applyProtection="1">
      <alignment horizontal="right" vertical="center"/>
      <protection locked="0"/>
    </xf>
    <xf numFmtId="177" fontId="6" fillId="24" borderId="120" xfId="0" applyNumberFormat="1" applyFont="1" applyFill="1" applyBorder="1" applyAlignment="1" applyProtection="1">
      <alignment horizontal="right" vertical="center"/>
    </xf>
    <xf numFmtId="0" fontId="83" fillId="0" borderId="0" xfId="0" applyFont="1">
      <alignment vertical="center"/>
    </xf>
    <xf numFmtId="0" fontId="47" fillId="27" borderId="66" xfId="0" applyNumberFormat="1" applyFont="1" applyFill="1" applyBorder="1" applyAlignment="1" applyProtection="1">
      <alignment vertical="center"/>
      <protection hidden="1"/>
    </xf>
    <xf numFmtId="0" fontId="47" fillId="27" borderId="67" xfId="0" applyNumberFormat="1" applyFont="1" applyFill="1" applyBorder="1" applyAlignment="1" applyProtection="1">
      <alignment vertical="center"/>
      <protection hidden="1"/>
    </xf>
    <xf numFmtId="0" fontId="47" fillId="27" borderId="108" xfId="0" applyNumberFormat="1" applyFont="1" applyFill="1" applyBorder="1" applyAlignment="1" applyProtection="1">
      <alignment vertical="center"/>
      <protection hidden="1"/>
    </xf>
    <xf numFmtId="178" fontId="37" fillId="27" borderId="68" xfId="0" applyNumberFormat="1" applyFont="1" applyFill="1" applyBorder="1" applyAlignment="1" applyProtection="1">
      <alignment horizontal="left" vertical="center"/>
      <protection hidden="1"/>
    </xf>
    <xf numFmtId="178" fontId="37" fillId="27" borderId="92" xfId="0" applyNumberFormat="1" applyFont="1" applyFill="1" applyBorder="1" applyAlignment="1" applyProtection="1">
      <alignment horizontal="left" vertical="center"/>
      <protection hidden="1"/>
    </xf>
    <xf numFmtId="2" fontId="28" fillId="24" borderId="72" xfId="0" applyNumberFormat="1" applyFont="1" applyFill="1" applyBorder="1" applyAlignment="1" applyProtection="1">
      <alignment horizontal="centerContinuous" vertical="center"/>
      <protection hidden="1"/>
    </xf>
    <xf numFmtId="2" fontId="28" fillId="24" borderId="69" xfId="0" applyNumberFormat="1" applyFont="1" applyFill="1" applyBorder="1" applyAlignment="1" applyProtection="1">
      <alignment horizontal="centerContinuous" vertical="center"/>
      <protection hidden="1"/>
    </xf>
    <xf numFmtId="2" fontId="28" fillId="24" borderId="70" xfId="0" applyNumberFormat="1" applyFont="1" applyFill="1" applyBorder="1" applyAlignment="1" applyProtection="1">
      <alignment horizontal="centerContinuous" vertical="center"/>
      <protection hidden="1"/>
    </xf>
    <xf numFmtId="0" fontId="28" fillId="24" borderId="76" xfId="0" applyFont="1" applyFill="1" applyBorder="1" applyAlignment="1" applyProtection="1">
      <alignment horizontal="centerContinuous" vertical="center"/>
      <protection hidden="1"/>
    </xf>
    <xf numFmtId="0" fontId="28" fillId="24" borderId="64" xfId="0" applyFont="1" applyFill="1" applyBorder="1" applyAlignment="1" applyProtection="1">
      <alignment horizontal="centerContinuous" vertical="center"/>
      <protection hidden="1"/>
    </xf>
    <xf numFmtId="2" fontId="0" fillId="0" borderId="10" xfId="0" applyNumberFormat="1" applyBorder="1">
      <alignment vertical="center"/>
    </xf>
    <xf numFmtId="2" fontId="28" fillId="24" borderId="76" xfId="0" applyNumberFormat="1" applyFont="1" applyFill="1" applyBorder="1" applyAlignment="1" applyProtection="1">
      <alignment horizontal="centerContinuous" vertical="center"/>
      <protection hidden="1"/>
    </xf>
    <xf numFmtId="2" fontId="28" fillId="24" borderId="50" xfId="0" applyNumberFormat="1" applyFont="1" applyFill="1" applyBorder="1" applyAlignment="1" applyProtection="1">
      <alignment horizontal="centerContinuous" vertical="center"/>
      <protection hidden="1"/>
    </xf>
    <xf numFmtId="2" fontId="28" fillId="24" borderId="64" xfId="0" applyNumberFormat="1" applyFont="1" applyFill="1" applyBorder="1" applyAlignment="1" applyProtection="1">
      <alignment horizontal="centerContinuous" vertical="center"/>
      <protection hidden="1"/>
    </xf>
    <xf numFmtId="181" fontId="25" fillId="24" borderId="128" xfId="0" applyNumberFormat="1" applyFont="1" applyFill="1" applyBorder="1" applyAlignment="1" applyProtection="1">
      <alignment horizontal="center" vertical="center" wrapText="1"/>
      <protection hidden="1"/>
    </xf>
    <xf numFmtId="181" fontId="25" fillId="24" borderId="63" xfId="0" applyNumberFormat="1" applyFont="1" applyFill="1" applyBorder="1" applyAlignment="1" applyProtection="1">
      <alignment horizontal="center" vertical="center" wrapText="1"/>
      <protection hidden="1"/>
    </xf>
    <xf numFmtId="182" fontId="25" fillId="24" borderId="129" xfId="0" applyNumberFormat="1" applyFont="1" applyFill="1" applyBorder="1" applyAlignment="1" applyProtection="1">
      <alignment horizontal="center" vertical="center" wrapText="1"/>
      <protection hidden="1"/>
    </xf>
    <xf numFmtId="182" fontId="25" fillId="24" borderId="126" xfId="0" applyNumberFormat="1" applyFont="1" applyFill="1" applyBorder="1" applyAlignment="1" applyProtection="1">
      <alignment horizontal="center" vertical="center" wrapText="1"/>
      <protection hidden="1"/>
    </xf>
    <xf numFmtId="182" fontId="25" fillId="24" borderId="118" xfId="0" applyNumberFormat="1" applyFont="1" applyFill="1" applyBorder="1" applyAlignment="1" applyProtection="1">
      <alignment horizontal="center" vertical="center" wrapText="1"/>
      <protection hidden="1"/>
    </xf>
    <xf numFmtId="178" fontId="37" fillId="28" borderId="130" xfId="0" applyNumberFormat="1" applyFont="1" applyFill="1" applyBorder="1" applyAlignment="1" applyProtection="1">
      <alignment horizontal="left"/>
      <protection hidden="1"/>
    </xf>
    <xf numFmtId="178" fontId="37" fillId="28" borderId="131" xfId="0" applyNumberFormat="1" applyFont="1" applyFill="1" applyBorder="1" applyAlignment="1" applyProtection="1">
      <alignment horizontal="left"/>
      <protection hidden="1"/>
    </xf>
    <xf numFmtId="178" fontId="37" fillId="26" borderId="132" xfId="0" applyNumberFormat="1" applyFont="1" applyFill="1" applyBorder="1" applyAlignment="1" applyProtection="1">
      <alignment horizontal="left"/>
      <protection hidden="1"/>
    </xf>
    <xf numFmtId="178" fontId="37" fillId="26" borderId="133" xfId="0" applyNumberFormat="1" applyFont="1" applyFill="1" applyBorder="1" applyAlignment="1" applyProtection="1">
      <alignment horizontal="left"/>
      <protection hidden="1"/>
    </xf>
    <xf numFmtId="178" fontId="84" fillId="26" borderId="111" xfId="0" applyNumberFormat="1" applyFont="1" applyFill="1" applyBorder="1" applyAlignment="1" applyProtection="1">
      <alignment horizontal="center" vertical="center"/>
      <protection hidden="1"/>
    </xf>
    <xf numFmtId="181" fontId="35" fillId="24" borderId="134" xfId="0" applyNumberFormat="1" applyFont="1" applyFill="1" applyBorder="1" applyAlignment="1" applyProtection="1">
      <alignment horizontal="center" vertical="center"/>
      <protection hidden="1"/>
    </xf>
    <xf numFmtId="181" fontId="35" fillId="24" borderId="116" xfId="0" applyNumberFormat="1" applyFont="1" applyFill="1" applyBorder="1" applyAlignment="1" applyProtection="1">
      <alignment horizontal="center" vertical="center"/>
      <protection hidden="1"/>
    </xf>
    <xf numFmtId="181" fontId="25" fillId="24" borderId="85" xfId="0" applyNumberFormat="1" applyFont="1" applyFill="1" applyBorder="1" applyAlignment="1" applyProtection="1">
      <alignment horizontal="center" vertical="center"/>
      <protection locked="0"/>
    </xf>
    <xf numFmtId="181" fontId="46" fillId="0" borderId="107" xfId="0" applyNumberFormat="1" applyFont="1" applyFill="1" applyBorder="1" applyAlignment="1" applyProtection="1">
      <alignment horizontal="center" vertical="center"/>
    </xf>
    <xf numFmtId="181" fontId="46" fillId="0" borderId="107" xfId="0" applyNumberFormat="1" applyFont="1" applyFill="1" applyBorder="1" applyAlignment="1" applyProtection="1">
      <alignment horizontal="center" vertical="center"/>
      <protection locked="0"/>
    </xf>
    <xf numFmtId="181" fontId="46" fillId="0" borderId="93" xfId="0" applyNumberFormat="1" applyFont="1" applyFill="1" applyBorder="1" applyAlignment="1" applyProtection="1">
      <alignment horizontal="center" vertical="center"/>
    </xf>
    <xf numFmtId="181" fontId="46" fillId="0" borderId="93" xfId="0" applyNumberFormat="1" applyFont="1" applyFill="1" applyBorder="1" applyAlignment="1" applyProtection="1">
      <alignment horizontal="center" vertical="center"/>
      <protection locked="0"/>
    </xf>
    <xf numFmtId="181" fontId="35" fillId="24" borderId="135" xfId="0" applyNumberFormat="1" applyFont="1" applyFill="1" applyBorder="1" applyAlignment="1" applyProtection="1">
      <alignment horizontal="center" vertical="center"/>
    </xf>
    <xf numFmtId="181" fontId="35" fillId="24" borderId="109" xfId="0" applyNumberFormat="1" applyFont="1" applyFill="1" applyBorder="1" applyAlignment="1" applyProtection="1">
      <alignment horizontal="center" vertical="center"/>
    </xf>
    <xf numFmtId="181" fontId="35" fillId="24" borderId="110" xfId="0" applyNumberFormat="1" applyFont="1" applyFill="1" applyBorder="1" applyAlignment="1" applyProtection="1">
      <alignment horizontal="center" vertical="center"/>
      <protection locked="0"/>
    </xf>
    <xf numFmtId="181" fontId="46" fillId="0" borderId="91" xfId="0" applyNumberFormat="1" applyFont="1" applyFill="1" applyBorder="1" applyAlignment="1" applyProtection="1">
      <alignment horizontal="center" vertical="center"/>
    </xf>
    <xf numFmtId="181" fontId="46" fillId="0" borderId="91" xfId="0" applyNumberFormat="1" applyFont="1" applyFill="1" applyBorder="1" applyAlignment="1" applyProtection="1">
      <alignment horizontal="center" vertical="center"/>
      <protection locked="0"/>
    </xf>
    <xf numFmtId="181" fontId="46" fillId="0" borderId="96" xfId="0" applyNumberFormat="1" applyFont="1" applyFill="1" applyBorder="1" applyAlignment="1" applyProtection="1">
      <alignment horizontal="center" vertical="center"/>
    </xf>
    <xf numFmtId="181" fontId="46" fillId="0" borderId="96" xfId="0" applyNumberFormat="1" applyFont="1" applyFill="1" applyBorder="1" applyAlignment="1" applyProtection="1">
      <alignment horizontal="center" vertical="center"/>
      <protection locked="0"/>
    </xf>
    <xf numFmtId="181" fontId="35" fillId="0" borderId="93" xfId="0" applyNumberFormat="1" applyFont="1" applyFill="1" applyBorder="1" applyAlignment="1" applyProtection="1">
      <alignment horizontal="center" vertical="center"/>
    </xf>
    <xf numFmtId="181" fontId="35" fillId="0" borderId="93" xfId="0" applyNumberFormat="1" applyFont="1" applyFill="1" applyBorder="1" applyAlignment="1" applyProtection="1">
      <alignment horizontal="center" vertical="center"/>
      <protection locked="0"/>
    </xf>
    <xf numFmtId="181" fontId="35" fillId="24" borderId="128" xfId="0" applyNumberFormat="1" applyFont="1" applyFill="1" applyBorder="1" applyAlignment="1" applyProtection="1">
      <alignment horizontal="center" vertical="center"/>
    </xf>
    <xf numFmtId="181" fontId="35" fillId="24" borderId="63" xfId="0" applyNumberFormat="1" applyFont="1" applyFill="1" applyBorder="1" applyAlignment="1" applyProtection="1">
      <alignment horizontal="center" vertical="center"/>
    </xf>
    <xf numFmtId="181" fontId="35" fillId="24" borderId="74" xfId="0" applyNumberFormat="1" applyFont="1" applyFill="1" applyBorder="1" applyAlignment="1" applyProtection="1">
      <alignment horizontal="center" vertical="center"/>
      <protection locked="0"/>
    </xf>
    <xf numFmtId="181" fontId="35" fillId="0" borderId="96" xfId="0" applyNumberFormat="1" applyFont="1" applyFill="1" applyBorder="1" applyAlignment="1" applyProtection="1">
      <alignment horizontal="center" vertical="center"/>
      <protection locked="0"/>
    </xf>
    <xf numFmtId="181" fontId="35" fillId="24" borderId="124" xfId="0" applyNumberFormat="1" applyFont="1" applyFill="1" applyBorder="1" applyAlignment="1" applyProtection="1">
      <alignment horizontal="center" vertical="center"/>
    </xf>
    <xf numFmtId="181" fontId="35" fillId="24" borderId="125" xfId="0" applyNumberFormat="1" applyFont="1" applyFill="1" applyBorder="1" applyAlignment="1" applyProtection="1">
      <alignment horizontal="center" vertical="center"/>
    </xf>
    <xf numFmtId="181" fontId="35" fillId="24" borderId="107" xfId="0" applyNumberFormat="1" applyFont="1" applyFill="1" applyBorder="1" applyAlignment="1" applyProtection="1">
      <alignment horizontal="center" vertical="center"/>
      <protection locked="0"/>
    </xf>
    <xf numFmtId="181" fontId="49" fillId="0" borderId="91" xfId="0" applyNumberFormat="1" applyFont="1" applyFill="1" applyBorder="1" applyAlignment="1" applyProtection="1">
      <alignment horizontal="center" vertical="center"/>
      <protection locked="0"/>
    </xf>
    <xf numFmtId="181" fontId="49" fillId="0" borderId="93" xfId="0" applyNumberFormat="1" applyFont="1" applyFill="1" applyBorder="1" applyAlignment="1" applyProtection="1">
      <alignment horizontal="center" vertical="center"/>
      <protection locked="0"/>
    </xf>
    <xf numFmtId="181" fontId="35" fillId="24" borderId="130" xfId="0" applyNumberFormat="1" applyFont="1" applyFill="1" applyBorder="1" applyAlignment="1" applyProtection="1">
      <alignment horizontal="center" vertical="center"/>
    </xf>
    <xf numFmtId="181" fontId="35" fillId="24" borderId="131" xfId="0" applyNumberFormat="1" applyFont="1" applyFill="1" applyBorder="1" applyAlignment="1" applyProtection="1">
      <alignment horizontal="center" vertical="center"/>
    </xf>
    <xf numFmtId="181" fontId="35" fillId="24" borderId="96" xfId="0" applyNumberFormat="1" applyFont="1" applyFill="1" applyBorder="1" applyAlignment="1" applyProtection="1">
      <alignment horizontal="center" vertical="center"/>
      <protection locked="0"/>
    </xf>
    <xf numFmtId="178" fontId="37" fillId="26" borderId="136" xfId="0" applyNumberFormat="1" applyFont="1" applyFill="1" applyBorder="1" applyAlignment="1" applyProtection="1">
      <alignment horizontal="center"/>
    </xf>
    <xf numFmtId="178" fontId="37" fillId="26" borderId="137" xfId="0" applyNumberFormat="1" applyFont="1" applyFill="1" applyBorder="1" applyAlignment="1" applyProtection="1">
      <alignment horizontal="center"/>
    </xf>
    <xf numFmtId="178" fontId="84" fillId="26" borderId="115" xfId="0" applyNumberFormat="1" applyFont="1" applyFill="1" applyBorder="1" applyAlignment="1" applyProtection="1">
      <alignment horizontal="center" vertical="center"/>
      <protection hidden="1"/>
    </xf>
    <xf numFmtId="181" fontId="46" fillId="0" borderId="130" xfId="0" applyNumberFormat="1" applyFont="1" applyFill="1" applyBorder="1" applyAlignment="1" applyProtection="1">
      <alignment horizontal="center" vertical="center"/>
    </xf>
    <xf numFmtId="181" fontId="46" fillId="0" borderId="131" xfId="0" applyNumberFormat="1" applyFont="1" applyFill="1" applyBorder="1" applyAlignment="1" applyProtection="1">
      <alignment horizontal="center" vertical="center"/>
    </xf>
    <xf numFmtId="181" fontId="35" fillId="24" borderId="138" xfId="0" applyNumberFormat="1" applyFont="1" applyFill="1" applyBorder="1" applyAlignment="1" applyProtection="1">
      <alignment horizontal="center" vertical="center"/>
    </xf>
    <xf numFmtId="181" fontId="35" fillId="24" borderId="64" xfId="0" applyNumberFormat="1" applyFont="1" applyFill="1" applyBorder="1" applyAlignment="1" applyProtection="1">
      <alignment horizontal="center" vertical="center"/>
    </xf>
    <xf numFmtId="181" fontId="35" fillId="24" borderId="98" xfId="0" applyNumberFormat="1" applyFont="1" applyFill="1" applyBorder="1" applyAlignment="1" applyProtection="1">
      <alignment horizontal="center" vertical="center"/>
      <protection locked="0"/>
    </xf>
    <xf numFmtId="178" fontId="37" fillId="26" borderId="139" xfId="0" applyNumberFormat="1" applyFont="1" applyFill="1" applyBorder="1" applyAlignment="1" applyProtection="1">
      <alignment horizontal="center"/>
    </xf>
    <xf numFmtId="178" fontId="37" fillId="26" borderId="140" xfId="0" applyNumberFormat="1" applyFont="1" applyFill="1" applyBorder="1" applyAlignment="1" applyProtection="1">
      <alignment horizontal="center"/>
    </xf>
    <xf numFmtId="181" fontId="35" fillId="0" borderId="91" xfId="0" applyNumberFormat="1" applyFont="1" applyFill="1" applyBorder="1" applyAlignment="1" applyProtection="1">
      <alignment horizontal="center" vertical="center"/>
    </xf>
    <xf numFmtId="181" fontId="35" fillId="0" borderId="91" xfId="0" applyNumberFormat="1" applyFont="1" applyFill="1" applyBorder="1" applyAlignment="1" applyProtection="1">
      <alignment horizontal="center" vertical="center"/>
      <protection locked="0"/>
    </xf>
    <xf numFmtId="181" fontId="35" fillId="0" borderId="112" xfId="0" applyNumberFormat="1" applyFont="1" applyFill="1" applyBorder="1" applyAlignment="1" applyProtection="1">
      <alignment horizontal="center" vertical="center"/>
      <protection locked="0"/>
    </xf>
    <xf numFmtId="178" fontId="37" fillId="28" borderId="139" xfId="0" applyNumberFormat="1" applyFont="1" applyFill="1" applyBorder="1" applyAlignment="1" applyProtection="1">
      <alignment horizontal="center"/>
    </xf>
    <xf numFmtId="178" fontId="37" fillId="28" borderId="140" xfId="0" applyNumberFormat="1" applyFont="1" applyFill="1" applyBorder="1" applyAlignment="1" applyProtection="1">
      <alignment horizontal="center"/>
    </xf>
    <xf numFmtId="178" fontId="37" fillId="28" borderId="91" xfId="0" applyNumberFormat="1" applyFont="1" applyFill="1" applyBorder="1" applyAlignment="1" applyProtection="1">
      <alignment horizontal="center"/>
      <protection locked="0"/>
    </xf>
    <xf numFmtId="178" fontId="37" fillId="26" borderId="141" xfId="0" applyNumberFormat="1" applyFont="1" applyFill="1" applyBorder="1" applyAlignment="1" applyProtection="1">
      <alignment horizontal="center"/>
    </xf>
    <xf numFmtId="178" fontId="37" fillId="26" borderId="142" xfId="0" applyNumberFormat="1" applyFont="1" applyFill="1" applyBorder="1" applyAlignment="1" applyProtection="1">
      <alignment horizontal="center"/>
    </xf>
    <xf numFmtId="181" fontId="35" fillId="24" borderId="97" xfId="0" applyNumberFormat="1" applyFont="1" applyFill="1" applyBorder="1" applyAlignment="1" applyProtection="1">
      <alignment horizontal="center" vertical="center"/>
      <protection locked="0"/>
    </xf>
    <xf numFmtId="181" fontId="35" fillId="24" borderId="143" xfId="0" applyNumberFormat="1" applyFont="1" applyFill="1" applyBorder="1" applyAlignment="1" applyProtection="1">
      <alignment horizontal="center" vertical="center"/>
    </xf>
    <xf numFmtId="181" fontId="35" fillId="24" borderId="70" xfId="0" applyNumberFormat="1" applyFont="1" applyFill="1" applyBorder="1" applyAlignment="1" applyProtection="1">
      <alignment horizontal="center" vertical="center"/>
    </xf>
    <xf numFmtId="181" fontId="35" fillId="0" borderId="107" xfId="0" applyNumberFormat="1" applyFont="1" applyFill="1" applyBorder="1" applyAlignment="1" applyProtection="1">
      <alignment horizontal="center" vertical="center"/>
      <protection locked="0"/>
    </xf>
    <xf numFmtId="181" fontId="35" fillId="24" borderId="134" xfId="0" applyNumberFormat="1" applyFont="1" applyFill="1" applyBorder="1" applyAlignment="1" applyProtection="1">
      <alignment horizontal="center" vertical="center"/>
    </xf>
    <xf numFmtId="181" fontId="35" fillId="24" borderId="116" xfId="0" applyNumberFormat="1" applyFont="1" applyFill="1" applyBorder="1" applyAlignment="1" applyProtection="1">
      <alignment horizontal="center" vertical="center"/>
    </xf>
    <xf numFmtId="181" fontId="35" fillId="24" borderId="85" xfId="0" applyNumberFormat="1" applyFont="1" applyFill="1" applyBorder="1" applyAlignment="1" applyProtection="1">
      <alignment horizontal="center" vertical="center"/>
      <protection locked="0"/>
    </xf>
    <xf numFmtId="181" fontId="35" fillId="24" borderId="65" xfId="0" applyNumberFormat="1" applyFont="1" applyFill="1" applyBorder="1" applyAlignment="1" applyProtection="1">
      <alignment horizontal="center" vertical="center"/>
    </xf>
    <xf numFmtId="181" fontId="35" fillId="24" borderId="118" xfId="0" applyNumberFormat="1" applyFont="1" applyFill="1" applyBorder="1" applyAlignment="1" applyProtection="1">
      <alignment horizontal="center" vertical="center"/>
    </xf>
    <xf numFmtId="181" fontId="35" fillId="24" borderId="93" xfId="0" applyNumberFormat="1" applyFont="1" applyFill="1" applyBorder="1" applyAlignment="1" applyProtection="1">
      <alignment horizontal="center" vertical="center"/>
      <protection locked="0"/>
    </xf>
    <xf numFmtId="181" fontId="35" fillId="24" borderId="62" xfId="0" applyNumberFormat="1" applyFont="1" applyFill="1" applyBorder="1" applyAlignment="1" applyProtection="1">
      <alignment horizontal="center" vertical="center"/>
    </xf>
    <xf numFmtId="181" fontId="35" fillId="24" borderId="129" xfId="0" applyNumberFormat="1" applyFont="1" applyFill="1" applyBorder="1" applyAlignment="1" applyProtection="1">
      <alignment horizontal="center" vertical="center"/>
    </xf>
    <xf numFmtId="181" fontId="35" fillId="24" borderId="144" xfId="0" applyNumberFormat="1" applyFont="1" applyFill="1" applyBorder="1" applyAlignment="1" applyProtection="1">
      <alignment horizontal="center" vertical="center"/>
    </xf>
    <xf numFmtId="181" fontId="35" fillId="24" borderId="140" xfId="0" applyNumberFormat="1" applyFont="1" applyFill="1" applyBorder="1" applyAlignment="1" applyProtection="1">
      <alignment horizontal="center" vertical="center"/>
    </xf>
    <xf numFmtId="181" fontId="35" fillId="24" borderId="91" xfId="0" applyNumberFormat="1" applyFont="1" applyFill="1" applyBorder="1" applyAlignment="1" applyProtection="1">
      <alignment horizontal="center" vertical="center"/>
      <protection locked="0"/>
    </xf>
    <xf numFmtId="0" fontId="56" fillId="27" borderId="108" xfId="0" applyFont="1" applyFill="1" applyBorder="1" applyAlignment="1" applyProtection="1">
      <alignment horizontal="center" vertical="center"/>
      <protection hidden="1"/>
    </xf>
    <xf numFmtId="0" fontId="51" fillId="24" borderId="92" xfId="0" applyFont="1" applyFill="1" applyBorder="1" applyAlignment="1" applyProtection="1">
      <alignment vertical="center"/>
      <protection hidden="1"/>
    </xf>
    <xf numFmtId="0" fontId="51" fillId="24" borderId="99" xfId="0" applyFont="1" applyFill="1" applyBorder="1" applyAlignment="1" applyProtection="1">
      <alignment vertical="top"/>
      <protection hidden="1"/>
    </xf>
    <xf numFmtId="180" fontId="56" fillId="28" borderId="77" xfId="0" applyNumberFormat="1" applyFont="1" applyFill="1" applyBorder="1" applyAlignment="1" applyProtection="1">
      <alignment horizontal="center" vertical="center"/>
      <protection hidden="1"/>
    </xf>
    <xf numFmtId="0" fontId="27" fillId="26" borderId="83" xfId="0" applyNumberFormat="1" applyFont="1" applyFill="1" applyBorder="1" applyAlignment="1" applyProtection="1">
      <alignment horizontal="left" vertical="center"/>
      <protection hidden="1"/>
    </xf>
    <xf numFmtId="0" fontId="60" fillId="24" borderId="77" xfId="0" applyFont="1" applyFill="1" applyBorder="1" applyAlignment="1" applyProtection="1">
      <alignment vertical="center"/>
      <protection hidden="1"/>
    </xf>
    <xf numFmtId="0" fontId="27" fillId="24" borderId="75" xfId="0" applyFont="1" applyFill="1" applyBorder="1" applyAlignment="1" applyProtection="1">
      <alignment vertical="center"/>
      <protection hidden="1"/>
    </xf>
    <xf numFmtId="0" fontId="27" fillId="24" borderId="99" xfId="0" applyFont="1" applyFill="1" applyBorder="1" applyAlignment="1" applyProtection="1">
      <alignment vertical="center"/>
      <protection hidden="1"/>
    </xf>
    <xf numFmtId="0" fontId="27" fillId="24" borderId="77" xfId="0" applyFont="1" applyFill="1" applyBorder="1" applyAlignment="1" applyProtection="1">
      <alignment vertical="center"/>
      <protection hidden="1"/>
    </xf>
    <xf numFmtId="0" fontId="60" fillId="24" borderId="95" xfId="0" applyFont="1" applyFill="1" applyBorder="1" applyAlignment="1" applyProtection="1">
      <alignment vertical="center"/>
      <protection hidden="1"/>
    </xf>
    <xf numFmtId="0" fontId="60" fillId="24" borderId="75" xfId="0" applyFont="1" applyFill="1" applyBorder="1" applyAlignment="1" applyProtection="1">
      <alignment vertical="center"/>
      <protection hidden="1"/>
    </xf>
    <xf numFmtId="0" fontId="27" fillId="24" borderId="95" xfId="0" applyNumberFormat="1" applyFont="1" applyFill="1" applyBorder="1" applyAlignment="1" applyProtection="1">
      <alignment horizontal="left" vertical="center"/>
      <protection hidden="1"/>
    </xf>
    <xf numFmtId="0" fontId="60" fillId="24" borderId="99" xfId="0" applyFont="1" applyFill="1" applyBorder="1" applyAlignment="1" applyProtection="1">
      <alignment vertical="center"/>
      <protection hidden="1"/>
    </xf>
    <xf numFmtId="0" fontId="60" fillId="24" borderId="89" xfId="0" applyFont="1" applyFill="1" applyBorder="1" applyAlignment="1" applyProtection="1">
      <alignment vertical="center"/>
      <protection hidden="1"/>
    </xf>
    <xf numFmtId="0" fontId="6" fillId="26" borderId="105" xfId="0" applyFont="1" applyFill="1" applyBorder="1" applyAlignment="1" applyProtection="1">
      <alignment vertical="center"/>
      <protection hidden="1"/>
    </xf>
    <xf numFmtId="0" fontId="70" fillId="24" borderId="95" xfId="0" applyFont="1" applyFill="1" applyBorder="1" applyAlignment="1" applyProtection="1">
      <alignment vertical="center"/>
      <protection hidden="1"/>
    </xf>
    <xf numFmtId="0" fontId="60" fillId="29" borderId="77" xfId="0" applyFont="1" applyFill="1" applyBorder="1" applyAlignment="1" applyProtection="1">
      <alignment vertical="center"/>
      <protection hidden="1"/>
    </xf>
    <xf numFmtId="0" fontId="27" fillId="26" borderId="105" xfId="0" applyNumberFormat="1" applyFont="1" applyFill="1" applyBorder="1" applyAlignment="1" applyProtection="1">
      <alignment horizontal="left" vertical="center"/>
      <protection hidden="1"/>
    </xf>
    <xf numFmtId="0" fontId="51" fillId="29" borderId="77" xfId="0" applyFont="1" applyFill="1" applyBorder="1" applyAlignment="1" applyProtection="1">
      <alignment vertical="center"/>
      <protection hidden="1"/>
    </xf>
    <xf numFmtId="0" fontId="56" fillId="28" borderId="92" xfId="0" applyNumberFormat="1" applyFont="1" applyFill="1" applyBorder="1" applyAlignment="1" applyProtection="1">
      <alignment horizontal="left" vertical="center"/>
      <protection hidden="1"/>
    </xf>
    <xf numFmtId="0" fontId="41" fillId="26" borderId="83" xfId="0" applyNumberFormat="1" applyFont="1" applyFill="1" applyBorder="1" applyAlignment="1" applyProtection="1">
      <alignment horizontal="right" vertical="center"/>
      <protection hidden="1"/>
    </xf>
    <xf numFmtId="0" fontId="41" fillId="24" borderId="77" xfId="0" applyFont="1" applyFill="1" applyBorder="1" applyAlignment="1" applyProtection="1">
      <alignment horizontal="right" vertical="center"/>
      <protection hidden="1"/>
    </xf>
    <xf numFmtId="0" fontId="41" fillId="24" borderId="75" xfId="0" applyFont="1" applyFill="1" applyBorder="1" applyAlignment="1" applyProtection="1">
      <alignment horizontal="right" vertical="center"/>
      <protection hidden="1"/>
    </xf>
    <xf numFmtId="0" fontId="60" fillId="29" borderId="75" xfId="0" applyFont="1" applyFill="1" applyBorder="1" applyAlignment="1" applyProtection="1">
      <alignment vertical="center"/>
      <protection hidden="1"/>
    </xf>
    <xf numFmtId="181" fontId="25" fillId="24" borderId="73" xfId="0" applyNumberFormat="1" applyFont="1" applyFill="1" applyBorder="1" applyAlignment="1" applyProtection="1">
      <alignment horizontal="left" vertical="top"/>
      <protection hidden="1"/>
    </xf>
    <xf numFmtId="0" fontId="28" fillId="24" borderId="77" xfId="0" applyFont="1" applyFill="1" applyBorder="1" applyAlignment="1" applyProtection="1">
      <alignment horizontal="centerContinuous" vertical="center"/>
      <protection hidden="1"/>
    </xf>
    <xf numFmtId="178" fontId="37" fillId="28" borderId="96" xfId="0" applyNumberFormat="1" applyFont="1" applyFill="1" applyBorder="1" applyAlignment="1" applyProtection="1">
      <alignment horizontal="left" vertical="center"/>
      <protection hidden="1"/>
    </xf>
    <xf numFmtId="178" fontId="37" fillId="26" borderId="111" xfId="0" applyNumberFormat="1" applyFont="1" applyFill="1" applyBorder="1" applyAlignment="1" applyProtection="1">
      <alignment horizontal="left" vertical="center"/>
      <protection hidden="1"/>
    </xf>
    <xf numFmtId="178" fontId="28" fillId="24" borderId="97" xfId="0" applyNumberFormat="1" applyFont="1" applyFill="1" applyBorder="1" applyAlignment="1" applyProtection="1">
      <alignment horizontal="center" vertical="center"/>
    </xf>
    <xf numFmtId="178" fontId="37" fillId="26" borderId="115" xfId="0" applyNumberFormat="1" applyFont="1" applyFill="1" applyBorder="1" applyAlignment="1" applyProtection="1">
      <alignment horizontal="left"/>
      <protection hidden="1"/>
    </xf>
    <xf numFmtId="181" fontId="46" fillId="29" borderId="110" xfId="0" applyNumberFormat="1" applyFont="1" applyFill="1" applyBorder="1" applyAlignment="1" applyProtection="1">
      <alignment horizontal="center" vertical="center"/>
      <protection hidden="1"/>
    </xf>
    <xf numFmtId="0" fontId="28" fillId="24" borderId="74" xfId="0" applyFont="1" applyFill="1" applyBorder="1" applyAlignment="1" applyProtection="1">
      <alignment horizontal="center" vertical="center"/>
    </xf>
    <xf numFmtId="178" fontId="37" fillId="26" borderId="115" xfId="0" applyNumberFormat="1" applyFont="1" applyFill="1" applyBorder="1" applyAlignment="1" applyProtection="1">
      <alignment horizontal="left"/>
    </xf>
    <xf numFmtId="178" fontId="37" fillId="26" borderId="107" xfId="0" applyNumberFormat="1" applyFont="1" applyFill="1" applyBorder="1" applyAlignment="1" applyProtection="1">
      <alignment horizontal="left"/>
    </xf>
    <xf numFmtId="0" fontId="28" fillId="24" borderId="112" xfId="0" applyFont="1" applyFill="1" applyBorder="1" applyAlignment="1" applyProtection="1">
      <alignment horizontal="center" vertical="center"/>
    </xf>
    <xf numFmtId="181" fontId="25" fillId="24" borderId="129" xfId="0" applyNumberFormat="1" applyFont="1" applyFill="1" applyBorder="1" applyAlignment="1" applyProtection="1">
      <alignment horizontal="center" vertical="center" wrapText="1"/>
      <protection hidden="1"/>
    </xf>
    <xf numFmtId="181" fontId="25" fillId="24" borderId="118" xfId="0" applyNumberFormat="1" applyFont="1" applyFill="1" applyBorder="1" applyAlignment="1" applyProtection="1">
      <alignment horizontal="center" vertical="center" wrapText="1"/>
      <protection hidden="1"/>
    </xf>
    <xf numFmtId="0" fontId="28" fillId="24" borderId="90" xfId="0" applyFont="1" applyFill="1" applyBorder="1" applyAlignment="1" applyProtection="1">
      <alignment horizontal="centerContinuous" vertical="center"/>
      <protection hidden="1"/>
    </xf>
    <xf numFmtId="0" fontId="28" fillId="24" borderId="117" xfId="0" applyFont="1" applyFill="1" applyBorder="1" applyAlignment="1" applyProtection="1">
      <alignment horizontal="centerContinuous" vertical="center"/>
      <protection hidden="1"/>
    </xf>
    <xf numFmtId="178" fontId="85" fillId="27" borderId="68" xfId="0" applyNumberFormat="1" applyFont="1" applyFill="1" applyBorder="1" applyAlignment="1" applyProtection="1">
      <alignment horizontal="left" vertical="center"/>
      <protection hidden="1"/>
    </xf>
    <xf numFmtId="181" fontId="46" fillId="0" borderId="97" xfId="0" applyNumberFormat="1" applyFont="1" applyFill="1" applyBorder="1" applyAlignment="1" applyProtection="1">
      <alignment horizontal="center" vertical="center"/>
    </xf>
    <xf numFmtId="181" fontId="46" fillId="0" borderId="112" xfId="0" applyNumberFormat="1" applyFont="1" applyFill="1" applyBorder="1" applyAlignment="1" applyProtection="1">
      <alignment horizontal="center" vertical="center"/>
    </xf>
    <xf numFmtId="181" fontId="35" fillId="38" borderId="107" xfId="0" applyNumberFormat="1" applyFont="1" applyFill="1" applyBorder="1" applyAlignment="1" applyProtection="1">
      <alignment horizontal="center" vertical="center"/>
    </xf>
    <xf numFmtId="181" fontId="46" fillId="38" borderId="91" xfId="0" applyNumberFormat="1" applyFont="1" applyFill="1" applyBorder="1" applyAlignment="1" applyProtection="1">
      <alignment horizontal="center" vertical="center"/>
    </xf>
    <xf numFmtId="181" fontId="46" fillId="38" borderId="93" xfId="0" applyNumberFormat="1" applyFont="1" applyFill="1" applyBorder="1" applyAlignment="1" applyProtection="1">
      <alignment horizontal="center" vertical="center"/>
    </xf>
    <xf numFmtId="181" fontId="46" fillId="38" borderId="96" xfId="0" applyNumberFormat="1" applyFont="1" applyFill="1" applyBorder="1" applyAlignment="1" applyProtection="1">
      <alignment horizontal="center" vertical="center"/>
    </xf>
    <xf numFmtId="181" fontId="46" fillId="0" borderId="66" xfId="0" applyNumberFormat="1" applyFont="1" applyFill="1" applyBorder="1" applyAlignment="1" applyProtection="1">
      <alignment horizontal="center" vertical="center"/>
    </xf>
    <xf numFmtId="181" fontId="46" fillId="0" borderId="88" xfId="0" applyNumberFormat="1" applyFont="1" applyFill="1" applyBorder="1" applyAlignment="1" applyProtection="1">
      <alignment horizontal="center" vertical="center"/>
    </xf>
    <xf numFmtId="181" fontId="35" fillId="24" borderId="87" xfId="0" applyNumberFormat="1" applyFont="1" applyFill="1" applyBorder="1" applyAlignment="1" applyProtection="1">
      <alignment horizontal="center" vertical="center"/>
    </xf>
    <xf numFmtId="181" fontId="46" fillId="0" borderId="68" xfId="0" applyNumberFormat="1" applyFont="1" applyFill="1" applyBorder="1" applyAlignment="1" applyProtection="1">
      <alignment horizontal="center" vertical="center"/>
    </xf>
    <xf numFmtId="181" fontId="46" fillId="0" borderId="79" xfId="0" applyNumberFormat="1" applyFont="1" applyFill="1" applyBorder="1" applyAlignment="1" applyProtection="1">
      <alignment horizontal="center" vertical="center"/>
    </xf>
    <xf numFmtId="181" fontId="35" fillId="24" borderId="73" xfId="0" applyNumberFormat="1" applyFont="1" applyFill="1" applyBorder="1" applyAlignment="1" applyProtection="1">
      <alignment horizontal="center" vertical="center"/>
    </xf>
    <xf numFmtId="181" fontId="35" fillId="24" borderId="66" xfId="0" applyNumberFormat="1" applyFont="1" applyFill="1" applyBorder="1" applyAlignment="1" applyProtection="1">
      <alignment horizontal="center" vertical="center"/>
    </xf>
    <xf numFmtId="181" fontId="35" fillId="24" borderId="79" xfId="0" applyNumberFormat="1" applyFont="1" applyFill="1" applyBorder="1" applyAlignment="1" applyProtection="1">
      <alignment horizontal="center" vertical="center"/>
    </xf>
    <xf numFmtId="178" fontId="37" fillId="26" borderId="103" xfId="0" applyNumberFormat="1" applyFont="1" applyFill="1" applyBorder="1" applyAlignment="1" applyProtection="1">
      <alignment horizontal="center"/>
    </xf>
    <xf numFmtId="181" fontId="35" fillId="24" borderId="76" xfId="0" applyNumberFormat="1" applyFont="1" applyFill="1" applyBorder="1" applyAlignment="1" applyProtection="1">
      <alignment horizontal="center" vertical="center"/>
    </xf>
    <xf numFmtId="181" fontId="35" fillId="0" borderId="88" xfId="0" applyNumberFormat="1" applyFont="1" applyFill="1" applyBorder="1" applyAlignment="1" applyProtection="1">
      <alignment horizontal="center" vertical="center"/>
    </xf>
    <xf numFmtId="178" fontId="37" fillId="26" borderId="68" xfId="0" applyNumberFormat="1" applyFont="1" applyFill="1" applyBorder="1" applyAlignment="1" applyProtection="1">
      <alignment horizontal="center"/>
    </xf>
    <xf numFmtId="181" fontId="35" fillId="0" borderId="68" xfId="0" applyNumberFormat="1" applyFont="1" applyFill="1" applyBorder="1" applyAlignment="1" applyProtection="1">
      <alignment horizontal="center" vertical="center"/>
    </xf>
    <xf numFmtId="178" fontId="37" fillId="28" borderId="68" xfId="0" applyNumberFormat="1" applyFont="1" applyFill="1" applyBorder="1" applyAlignment="1" applyProtection="1">
      <alignment horizontal="center"/>
    </xf>
    <xf numFmtId="178" fontId="37" fillId="26" borderId="86" xfId="0" applyNumberFormat="1" applyFont="1" applyFill="1" applyBorder="1" applyAlignment="1" applyProtection="1">
      <alignment horizontal="center"/>
    </xf>
    <xf numFmtId="181" fontId="35" fillId="24" borderId="72" xfId="0" applyNumberFormat="1" applyFont="1" applyFill="1" applyBorder="1" applyAlignment="1" applyProtection="1">
      <alignment horizontal="center" vertical="center"/>
    </xf>
    <xf numFmtId="181" fontId="35" fillId="24" borderId="146" xfId="0" applyNumberFormat="1" applyFont="1" applyFill="1" applyBorder="1" applyAlignment="1" applyProtection="1">
      <alignment horizontal="center" vertical="center"/>
    </xf>
    <xf numFmtId="181" fontId="35" fillId="24" borderId="88" xfId="0" applyNumberFormat="1" applyFont="1" applyFill="1" applyBorder="1" applyAlignment="1" applyProtection="1">
      <alignment horizontal="center" vertical="center"/>
    </xf>
    <xf numFmtId="181" fontId="35" fillId="24" borderId="68" xfId="0" applyNumberFormat="1" applyFont="1" applyFill="1" applyBorder="1" applyAlignment="1" applyProtection="1">
      <alignment horizontal="center" vertical="center"/>
    </xf>
    <xf numFmtId="181" fontId="46" fillId="0" borderId="125" xfId="0" applyNumberFormat="1" applyFont="1" applyFill="1" applyBorder="1" applyAlignment="1" applyProtection="1">
      <alignment horizontal="center" vertical="center"/>
    </xf>
    <xf numFmtId="181" fontId="46" fillId="0" borderId="118" xfId="0" applyNumberFormat="1" applyFont="1" applyFill="1" applyBorder="1" applyAlignment="1" applyProtection="1">
      <alignment horizontal="center" vertical="center"/>
    </xf>
    <xf numFmtId="181" fontId="46" fillId="0" borderId="140" xfId="0" applyNumberFormat="1" applyFont="1" applyFill="1" applyBorder="1" applyAlignment="1" applyProtection="1">
      <alignment horizontal="center" vertical="center"/>
    </xf>
    <xf numFmtId="181" fontId="35" fillId="0" borderId="118" xfId="0" applyNumberFormat="1" applyFont="1" applyFill="1" applyBorder="1" applyAlignment="1" applyProtection="1">
      <alignment horizontal="center" vertical="center"/>
    </xf>
    <xf numFmtId="181" fontId="35" fillId="0" borderId="140" xfId="0" applyNumberFormat="1" applyFont="1" applyFill="1" applyBorder="1" applyAlignment="1" applyProtection="1">
      <alignment horizontal="center" vertical="center"/>
    </xf>
    <xf numFmtId="181" fontId="46" fillId="0" borderId="112" xfId="0" applyNumberFormat="1" applyFont="1" applyFill="1" applyBorder="1" applyAlignment="1" applyProtection="1">
      <alignment horizontal="center" vertical="center"/>
      <protection locked="0"/>
    </xf>
    <xf numFmtId="181" fontId="35" fillId="24" borderId="147" xfId="0" applyNumberFormat="1" applyFont="1" applyFill="1" applyBorder="1" applyAlignment="1" applyProtection="1">
      <alignment horizontal="center" vertical="center"/>
    </xf>
    <xf numFmtId="0" fontId="52" fillId="24" borderId="119" xfId="0" applyNumberFormat="1" applyFont="1" applyFill="1" applyBorder="1" applyAlignment="1" applyProtection="1">
      <alignment horizontal="left" vertical="top" wrapText="1"/>
    </xf>
    <xf numFmtId="0" fontId="27" fillId="0" borderId="50" xfId="0" applyFont="1" applyFill="1" applyBorder="1" applyAlignment="1" applyProtection="1">
      <alignment horizontal="left" vertical="center" shrinkToFit="1"/>
      <protection locked="0"/>
    </xf>
    <xf numFmtId="0" fontId="27" fillId="34" borderId="51" xfId="0" applyFont="1" applyFill="1" applyBorder="1" applyAlignment="1" applyProtection="1">
      <alignment horizontal="left" vertical="center" shrinkToFit="1"/>
      <protection locked="0"/>
    </xf>
    <xf numFmtId="0" fontId="27" fillId="34" borderId="52" xfId="0" applyFont="1" applyFill="1" applyBorder="1" applyAlignment="1" applyProtection="1">
      <alignment horizontal="left" vertical="center" shrinkToFit="1"/>
      <protection locked="0"/>
    </xf>
    <xf numFmtId="0" fontId="27" fillId="34" borderId="145" xfId="0" applyFont="1" applyFill="1" applyBorder="1" applyAlignment="1" applyProtection="1">
      <alignment horizontal="left" vertical="center" shrinkToFit="1"/>
      <protection locked="0"/>
    </xf>
    <xf numFmtId="0" fontId="27" fillId="0" borderId="10" xfId="0" applyFont="1" applyFill="1" applyBorder="1" applyAlignment="1" applyProtection="1">
      <alignment horizontal="left" vertical="center"/>
      <protection locked="0"/>
    </xf>
    <xf numFmtId="0" fontId="27" fillId="34" borderId="50" xfId="0" applyFont="1" applyFill="1" applyBorder="1" applyAlignment="1" applyProtection="1">
      <alignment horizontal="left" vertical="center"/>
      <protection locked="0"/>
    </xf>
    <xf numFmtId="0" fontId="27" fillId="34" borderId="36" xfId="0" applyFont="1" applyFill="1" applyBorder="1" applyAlignment="1" applyProtection="1">
      <alignment horizontal="left" vertical="center"/>
      <protection locked="0"/>
    </xf>
    <xf numFmtId="0" fontId="33" fillId="0" borderId="24" xfId="0" applyFont="1" applyFill="1" applyBorder="1" applyAlignment="1" applyProtection="1">
      <alignment horizontal="center" vertical="center"/>
      <protection locked="0" hidden="1"/>
    </xf>
    <xf numFmtId="0" fontId="33" fillId="0" borderId="59" xfId="0" applyFont="1" applyFill="1" applyBorder="1" applyAlignment="1" applyProtection="1">
      <alignment horizontal="center" vertical="center"/>
      <protection locked="0" hidden="1"/>
    </xf>
    <xf numFmtId="0" fontId="33" fillId="34" borderId="21" xfId="0" applyFont="1" applyFill="1" applyBorder="1" applyAlignment="1" applyProtection="1">
      <alignment horizontal="center" vertical="center"/>
      <protection locked="0" hidden="1"/>
    </xf>
    <xf numFmtId="0" fontId="39" fillId="24" borderId="123" xfId="0" applyFont="1" applyFill="1" applyBorder="1" applyAlignment="1" applyProtection="1">
      <alignment vertical="center" wrapText="1"/>
      <protection hidden="1"/>
    </xf>
    <xf numFmtId="0" fontId="39" fillId="24" borderId="119" xfId="0" applyFont="1" applyFill="1" applyBorder="1" applyAlignment="1" applyProtection="1">
      <alignment vertical="center" wrapText="1"/>
      <protection hidden="1"/>
    </xf>
    <xf numFmtId="0" fontId="39" fillId="24" borderId="120" xfId="0" applyFont="1" applyFill="1" applyBorder="1" applyAlignment="1" applyProtection="1">
      <alignment vertical="center" wrapText="1"/>
      <protection hidden="1"/>
    </xf>
    <xf numFmtId="0" fontId="27" fillId="0" borderId="53" xfId="0" applyFont="1" applyFill="1" applyBorder="1" applyAlignment="1" applyProtection="1">
      <alignment vertical="top" wrapText="1"/>
      <protection locked="0"/>
    </xf>
    <xf numFmtId="0" fontId="27" fillId="34" borderId="54" xfId="0" applyFont="1" applyFill="1" applyBorder="1" applyAlignment="1" applyProtection="1">
      <alignment vertical="top"/>
      <protection locked="0"/>
    </xf>
    <xf numFmtId="0" fontId="27" fillId="34" borderId="122" xfId="0" applyFont="1" applyFill="1" applyBorder="1" applyAlignment="1" applyProtection="1">
      <alignment vertical="top"/>
      <protection locked="0"/>
    </xf>
    <xf numFmtId="0" fontId="27" fillId="34" borderId="20" xfId="0" applyFont="1" applyFill="1" applyBorder="1" applyAlignment="1" applyProtection="1">
      <alignment vertical="top"/>
      <protection locked="0"/>
    </xf>
    <xf numFmtId="0" fontId="27" fillId="34" borderId="0" xfId="0" applyFont="1" applyFill="1" applyBorder="1" applyAlignment="1" applyProtection="1">
      <alignment vertical="top"/>
      <protection locked="0"/>
    </xf>
    <xf numFmtId="0" fontId="27" fillId="34" borderId="18" xfId="0" applyFont="1" applyFill="1" applyBorder="1" applyAlignment="1" applyProtection="1">
      <alignment vertical="top"/>
      <protection locked="0"/>
    </xf>
    <xf numFmtId="0" fontId="27" fillId="34" borderId="24" xfId="0" applyFont="1" applyFill="1" applyBorder="1" applyAlignment="1" applyProtection="1">
      <alignment vertical="top"/>
      <protection locked="0"/>
    </xf>
    <xf numFmtId="0" fontId="27" fillId="34" borderId="59" xfId="0" applyFont="1" applyFill="1" applyBorder="1" applyAlignment="1" applyProtection="1">
      <alignment vertical="top"/>
      <protection locked="0"/>
    </xf>
    <xf numFmtId="0" fontId="27" fillId="34" borderId="21" xfId="0" applyFont="1" applyFill="1" applyBorder="1" applyAlignment="1" applyProtection="1">
      <alignment vertical="top"/>
      <protection locked="0"/>
    </xf>
    <xf numFmtId="0" fontId="27" fillId="0" borderId="53" xfId="0" applyFont="1" applyFill="1" applyBorder="1" applyAlignment="1" applyProtection="1">
      <alignment horizontal="left" vertical="center"/>
      <protection locked="0"/>
    </xf>
    <xf numFmtId="0" fontId="27" fillId="34" borderId="54" xfId="0" applyFont="1" applyFill="1" applyBorder="1" applyAlignment="1" applyProtection="1">
      <alignment horizontal="left" vertical="center"/>
      <protection locked="0"/>
    </xf>
    <xf numFmtId="0" fontId="27" fillId="34" borderId="122" xfId="0" applyFont="1" applyFill="1" applyBorder="1" applyAlignment="1" applyProtection="1">
      <alignment horizontal="left" vertical="center"/>
      <protection locked="0"/>
    </xf>
    <xf numFmtId="0" fontId="27" fillId="24" borderId="10" xfId="0" applyFont="1" applyFill="1" applyBorder="1" applyAlignment="1" applyProtection="1">
      <alignment horizontal="left" vertical="center" shrinkToFit="1"/>
    </xf>
    <xf numFmtId="0" fontId="27" fillId="24" borderId="50" xfId="0" applyFont="1" applyFill="1" applyBorder="1" applyAlignment="1" applyProtection="1">
      <alignment horizontal="left" vertical="center" shrinkToFit="1"/>
    </xf>
    <xf numFmtId="0" fontId="27" fillId="24" borderId="36" xfId="0" applyFont="1" applyFill="1" applyBorder="1" applyAlignment="1" applyProtection="1">
      <alignment horizontal="left" vertical="center" shrinkToFit="1"/>
    </xf>
    <xf numFmtId="0" fontId="69" fillId="0" borderId="88" xfId="0" applyNumberFormat="1" applyFont="1" applyFill="1" applyBorder="1" applyAlignment="1" applyProtection="1">
      <alignment horizontal="left" vertical="center" shrinkToFit="1"/>
      <protection hidden="1"/>
    </xf>
    <xf numFmtId="0" fontId="69" fillId="0" borderId="114" xfId="0" applyNumberFormat="1" applyFont="1" applyFill="1" applyBorder="1" applyAlignment="1" applyProtection="1">
      <alignment horizontal="left" vertical="center" shrinkToFit="1"/>
      <protection hidden="1"/>
    </xf>
    <xf numFmtId="0" fontId="69" fillId="0" borderId="94" xfId="0" applyNumberFormat="1" applyFont="1" applyFill="1" applyBorder="1" applyAlignment="1" applyProtection="1">
      <alignment horizontal="left" vertical="center" shrinkToFit="1"/>
      <protection hidden="1"/>
    </xf>
    <xf numFmtId="0" fontId="27" fillId="24" borderId="50" xfId="0" applyFont="1" applyFill="1" applyBorder="1" applyAlignment="1" applyProtection="1">
      <alignment horizontal="left" vertical="center" shrinkToFit="1"/>
      <protection hidden="1"/>
    </xf>
    <xf numFmtId="0" fontId="27" fillId="24" borderId="75" xfId="0" applyFont="1" applyFill="1" applyBorder="1" applyAlignment="1" applyProtection="1">
      <alignment horizontal="left" vertical="center" shrinkToFit="1"/>
      <protection hidden="1"/>
    </xf>
    <xf numFmtId="0" fontId="27" fillId="24" borderId="121" xfId="0" applyFont="1" applyFill="1" applyBorder="1" applyAlignment="1" applyProtection="1">
      <alignment vertical="center" shrinkToFit="1"/>
      <protection hidden="1"/>
    </xf>
    <xf numFmtId="0" fontId="0" fillId="0" borderId="89" xfId="0" applyBorder="1" applyAlignment="1">
      <alignment vertical="center" shrinkToFit="1"/>
    </xf>
    <xf numFmtId="2" fontId="27" fillId="32" borderId="10" xfId="0" applyNumberFormat="1" applyFont="1" applyFill="1" applyBorder="1" applyAlignment="1" applyProtection="1">
      <alignment horizontal="center"/>
      <protection hidden="1"/>
    </xf>
    <xf numFmtId="2" fontId="27" fillId="32" borderId="23" xfId="0" applyNumberFormat="1" applyFont="1" applyFill="1" applyBorder="1" applyAlignment="1" applyProtection="1">
      <alignment horizontal="center"/>
      <protection hidden="1"/>
    </xf>
    <xf numFmtId="0" fontId="27" fillId="24" borderId="51" xfId="0" applyFont="1" applyFill="1" applyBorder="1" applyAlignment="1" applyProtection="1">
      <alignment vertical="center" shrinkToFit="1"/>
      <protection hidden="1"/>
    </xf>
    <xf numFmtId="0" fontId="0" fillId="0" borderId="51" xfId="0" applyBorder="1" applyAlignment="1">
      <alignment vertical="center" shrinkToFit="1"/>
    </xf>
    <xf numFmtId="0" fontId="27" fillId="24" borderId="50" xfId="0" applyFont="1" applyFill="1" applyBorder="1" applyAlignment="1" applyProtection="1">
      <alignment vertical="center" shrinkToFit="1"/>
      <protection hidden="1"/>
    </xf>
    <xf numFmtId="0" fontId="0" fillId="0" borderId="75" xfId="0" applyBorder="1" applyAlignment="1">
      <alignment vertical="center"/>
    </xf>
    <xf numFmtId="0" fontId="27" fillId="24" borderId="50" xfId="0" applyFont="1" applyFill="1" applyBorder="1" applyAlignment="1" applyProtection="1">
      <alignmen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表示済みのハイパーリンク" xfId="43" builtinId="9"/>
    <cellStyle name="良い" xfId="44" builtinId="26" customBuiltin="1"/>
  </cellStyles>
  <dxfs count="27">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27"/>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1143000</xdr:colOff>
      <xdr:row>0</xdr:row>
      <xdr:rowOff>85725</xdr:rowOff>
    </xdr:from>
    <xdr:to>
      <xdr:col>8</xdr:col>
      <xdr:colOff>742950</xdr:colOff>
      <xdr:row>2</xdr:row>
      <xdr:rowOff>394380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 y="85725"/>
          <a:ext cx="6238875" cy="651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66676</xdr:colOff>
      <xdr:row>124</xdr:row>
      <xdr:rowOff>19050</xdr:rowOff>
    </xdr:from>
    <xdr:to>
      <xdr:col>40</xdr:col>
      <xdr:colOff>466726</xdr:colOff>
      <xdr:row>131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53101" y="18897600"/>
          <a:ext cx="76009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LR1</a:t>
          </a:r>
          <a:r>
            <a:rPr kumimoji="1" lang="ja-JP" altLang="en-US" sz="1050" b="1">
              <a:solidFill>
                <a:srgbClr val="FF0000"/>
              </a:solidFill>
            </a:rPr>
            <a:t>「１．建物外皮の熱負荷抑制」「３．設備システムの高効率化」は、</a:t>
          </a:r>
          <a:r>
            <a:rPr kumimoji="1" lang="en-US" altLang="ja-JP" sz="1050" b="1">
              <a:solidFill>
                <a:srgbClr val="FF0000"/>
              </a:solidFill>
            </a:rPr>
            <a:t>CASBEE-</a:t>
          </a:r>
          <a:r>
            <a:rPr kumimoji="1" lang="ja-JP" altLang="en-US" sz="1050" b="1">
              <a:solidFill>
                <a:srgbClr val="FF0000"/>
              </a:solidFill>
            </a:rPr>
            <a:t>建築（改修）評価ソフト「計画書シート」で評価します。</a:t>
          </a:r>
          <a:endParaRPr kumimoji="1" lang="en-US" altLang="ja-JP" sz="105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66676</xdr:colOff>
      <xdr:row>124</xdr:row>
      <xdr:rowOff>19050</xdr:rowOff>
    </xdr:from>
    <xdr:to>
      <xdr:col>36</xdr:col>
      <xdr:colOff>466726</xdr:colOff>
      <xdr:row>131</xdr:row>
      <xdr:rowOff>123825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800726" y="18897600"/>
          <a:ext cx="76009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LR1</a:t>
          </a:r>
          <a:r>
            <a:rPr kumimoji="1" lang="ja-JP" altLang="en-US" sz="1050" b="1">
              <a:solidFill>
                <a:srgbClr val="FF0000"/>
              </a:solidFill>
            </a:rPr>
            <a:t>「１．建物外皮の熱負荷抑制」「３．設備システムの高効率化」は、</a:t>
          </a:r>
          <a:r>
            <a:rPr kumimoji="1" lang="en-US" altLang="ja-JP" sz="1050" b="1">
              <a:solidFill>
                <a:srgbClr val="FF0000"/>
              </a:solidFill>
            </a:rPr>
            <a:t>CASBEE-</a:t>
          </a:r>
          <a:r>
            <a:rPr kumimoji="1" lang="ja-JP" altLang="en-US" sz="1050" b="1">
              <a:solidFill>
                <a:srgbClr val="FF0000"/>
              </a:solidFill>
            </a:rPr>
            <a:t>建築（改修）評価ソフト「計画書シート」「境界値シート」で評価します。</a:t>
          </a:r>
          <a:endParaRPr kumimoji="1" lang="en-US" altLang="ja-JP" sz="105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400-000002100000}"/>
            </a:ext>
          </a:extLst>
        </xdr:cNvPr>
        <xdr:cNvSpPr txBox="1">
          <a:spLocks noChangeArrowheads="1"/>
        </xdr:cNvSpPr>
      </xdr:nvSpPr>
      <xdr:spPr bwMode="auto">
        <a:xfrm>
          <a:off x="4400550" y="104775"/>
          <a:ext cx="70104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CASBEE-建築（改修）　複合用途用スコアシート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3 版</a:t>
          </a:r>
        </a:p>
        <a:p>
          <a:pPr algn="l" rtl="0">
            <a:lnSpc>
              <a:spcPts val="1300"/>
            </a:lnSpc>
            <a:defRPr sz="1000"/>
          </a:pPr>
          <a:r>
            <a:rPr lang="ja-JP" altLang="en-US" sz="1100" b="0" i="0" u="none" strike="noStrike" baseline="0">
              <a:solidFill>
                <a:srgbClr val="000000"/>
              </a:solidFill>
              <a:latin typeface="ＭＳ Ｐゴシック"/>
              <a:ea typeface="ＭＳ Ｐゴシック"/>
            </a:rPr>
            <a:t>       CASBEE-</a:t>
          </a:r>
          <a:r>
            <a:rPr lang="en-US" altLang="ja-JP" sz="1100" b="0" i="0" u="none" strike="noStrike" baseline="0">
              <a:solidFill>
                <a:srgbClr val="000000"/>
              </a:solidFill>
              <a:latin typeface="ＭＳ Ｐゴシック"/>
              <a:ea typeface="ＭＳ Ｐゴシック"/>
            </a:rPr>
            <a:t>BD_RN</a:t>
          </a:r>
          <a:r>
            <a:rPr lang="ja-JP" altLang="en-US" sz="1100" b="0" i="0" u="none" strike="noStrike" baseline="0">
              <a:solidFill>
                <a:srgbClr val="000000"/>
              </a:solidFill>
              <a:latin typeface="ＭＳ Ｐゴシック"/>
              <a:ea typeface="ＭＳ Ｐゴシック"/>
            </a:rPr>
            <a:t>_201</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(v.1.</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201</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月発行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一般社団法人日本サステナブル建築協会　（JSBC)　　　</a:t>
          </a:r>
        </a:p>
        <a:p>
          <a:pPr algn="l" rtl="0">
            <a:lnSpc>
              <a:spcPts val="1300"/>
            </a:lnSpc>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また、Microsoft Windows、Microsoft Excel 2003 for Windows Xp等の操作に関しては、</a:t>
          </a:r>
        </a:p>
        <a:p>
          <a:pPr algn="l" rtl="0">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財団法人　建築環境・省エネルギー機構</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lnSpc>
              <a:spcPts val="1300"/>
            </a:lnSpc>
            <a:defRPr sz="1000"/>
          </a:pPr>
          <a:r>
            <a:rPr lang="ja-JP" altLang="en-US" sz="1100" b="0" i="0" u="none" strike="noStrike" baseline="0">
              <a:solidFill>
                <a:srgbClr val="000000"/>
              </a:solidFill>
              <a:latin typeface="ＭＳ Ｐゴシック"/>
              <a:ea typeface="ＭＳ Ｐゴシック"/>
            </a:rPr>
            <a:t>　　　　　E-Mail  casbee-info@jsbc.or.jp</a:t>
          </a:r>
        </a:p>
        <a:p>
          <a:pPr algn="l" rtl="0">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 Japan Sustainable Building Consortium (JSBC)</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28575</xdr:colOff>
      <xdr:row>0</xdr:row>
      <xdr:rowOff>104775</xdr:rowOff>
    </xdr:from>
    <xdr:to>
      <xdr:col>7</xdr:col>
      <xdr:colOff>180975</xdr:colOff>
      <xdr:row>35</xdr:row>
      <xdr:rowOff>161925</xdr:rowOff>
    </xdr:to>
    <xdr:sp macro="" textlink="">
      <xdr:nvSpPr>
        <xdr:cNvPr id="4099" name="Text Box 3">
          <a:extLst>
            <a:ext uri="{FF2B5EF4-FFF2-40B4-BE49-F238E27FC236}">
              <a16:creationId xmlns:a16="http://schemas.microsoft.com/office/drawing/2014/main" id="{00000000-0008-0000-0400-000003100000}"/>
            </a:ext>
          </a:extLst>
        </xdr:cNvPr>
        <xdr:cNvSpPr txBox="1">
          <a:spLocks noChangeArrowheads="1"/>
        </xdr:cNvSpPr>
      </xdr:nvSpPr>
      <xdr:spPr bwMode="auto">
        <a:xfrm>
          <a:off x="114300" y="104775"/>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3 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「CASBEE-建築（改修）　評価ソフト」は、Microsoft Excel</a:t>
          </a: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3 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20</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3 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A1:EY123"/>
  <sheetViews>
    <sheetView showGridLines="0" tabSelected="1" zoomScaleNormal="100" workbookViewId="0">
      <selection activeCell="C56" sqref="C56"/>
    </sheetView>
  </sheetViews>
  <sheetFormatPr defaultColWidth="0" defaultRowHeight="13.5" zeroHeight="1" x14ac:dyDescent="0.15"/>
  <cols>
    <col min="1" max="1" width="1.625" style="63" customWidth="1"/>
    <col min="2" max="2" width="15.125" style="63" customWidth="1"/>
    <col min="3" max="3" width="14.25" style="63" customWidth="1"/>
    <col min="4" max="4" width="16" style="63" customWidth="1"/>
    <col min="5" max="5" width="10.75" style="63" customWidth="1"/>
    <col min="6" max="6" width="4" style="63" customWidth="1"/>
    <col min="7" max="7" width="13.625" style="63" customWidth="1"/>
    <col min="8" max="8" width="13.375" style="63" customWidth="1"/>
    <col min="9" max="9" width="16.25" style="63" customWidth="1"/>
    <col min="10" max="10" width="9.125" style="63" customWidth="1"/>
    <col min="11" max="11" width="4.375" style="63" customWidth="1"/>
    <col min="12" max="12" width="18.375" style="63" customWidth="1"/>
    <col min="13" max="13" width="10.125" style="63" hidden="1" customWidth="1"/>
    <col min="14" max="16" width="10.625" style="63" hidden="1" customWidth="1"/>
    <col min="17" max="17" width="14" style="63" hidden="1" customWidth="1"/>
    <col min="18" max="18" width="5.375" style="63" hidden="1" customWidth="1"/>
    <col min="19" max="19" width="7.25" style="21" hidden="1" customWidth="1"/>
    <col min="20" max="20" width="8" style="6" hidden="1" customWidth="1"/>
    <col min="21" max="21" width="8.25" style="6" hidden="1" customWidth="1"/>
    <col min="22" max="22" width="9.5" style="21" hidden="1" customWidth="1"/>
    <col min="23" max="23" width="9.125" style="21" hidden="1" customWidth="1"/>
    <col min="24" max="24" width="10" style="21" hidden="1" customWidth="1"/>
    <col min="25" max="25" width="2.625" style="21" hidden="1" customWidth="1"/>
    <col min="26" max="155" width="9" style="21" hidden="1" customWidth="1"/>
    <col min="156" max="16384" width="0" style="21" hidden="1"/>
  </cols>
  <sheetData>
    <row r="1" spans="1:22" s="6" customFormat="1" x14ac:dyDescent="0.15">
      <c r="A1" s="2"/>
      <c r="B1" s="3"/>
      <c r="C1" s="2"/>
      <c r="D1" s="2"/>
      <c r="E1" s="2"/>
      <c r="F1" s="2"/>
      <c r="G1" s="2"/>
      <c r="H1" s="2"/>
      <c r="I1" s="2"/>
      <c r="J1" s="2"/>
      <c r="K1" s="2"/>
      <c r="L1" s="2"/>
      <c r="M1" s="2"/>
      <c r="N1" s="4"/>
      <c r="O1" s="4"/>
      <c r="P1" s="4"/>
      <c r="Q1" s="5"/>
      <c r="R1" s="4"/>
    </row>
    <row r="2" spans="1:22" s="6" customFormat="1" x14ac:dyDescent="0.15">
      <c r="A2" s="2"/>
      <c r="B2" s="3"/>
      <c r="C2" s="2"/>
      <c r="D2" s="2"/>
      <c r="E2" s="2"/>
      <c r="F2" s="2"/>
      <c r="G2" s="2"/>
      <c r="H2" s="2"/>
      <c r="I2" s="2"/>
      <c r="J2" s="2"/>
      <c r="K2" s="2"/>
      <c r="L2" s="2"/>
      <c r="M2" s="2"/>
      <c r="N2"/>
      <c r="O2"/>
      <c r="P2" s="4"/>
      <c r="Q2" s="4"/>
      <c r="R2" s="4"/>
    </row>
    <row r="3" spans="1:22" s="11" customFormat="1" ht="34.5" customHeight="1" x14ac:dyDescent="0.15">
      <c r="A3" s="2"/>
      <c r="B3" s="3"/>
      <c r="C3" s="2"/>
      <c r="D3" s="2"/>
      <c r="E3" s="2"/>
      <c r="F3" s="2"/>
      <c r="G3" s="2"/>
      <c r="H3" s="2"/>
      <c r="I3" s="2"/>
      <c r="J3" s="2"/>
      <c r="K3" s="2"/>
      <c r="L3" s="2"/>
      <c r="M3" s="2"/>
      <c r="N3" s="7"/>
      <c r="O3" s="8"/>
      <c r="P3" s="9"/>
      <c r="Q3" s="10"/>
      <c r="R3" s="4"/>
      <c r="S3" s="6"/>
    </row>
    <row r="4" spans="1:22" s="11" customFormat="1" ht="25.5" x14ac:dyDescent="0.15">
      <c r="A4" s="2"/>
      <c r="B4" s="12" t="s">
        <v>834</v>
      </c>
      <c r="C4" s="13"/>
      <c r="D4" s="13"/>
      <c r="E4" s="13"/>
      <c r="F4" s="13"/>
      <c r="G4" s="13"/>
      <c r="H4" s="13"/>
      <c r="I4" s="13"/>
      <c r="J4" s="13"/>
      <c r="K4" s="12"/>
      <c r="L4" s="2"/>
      <c r="M4" s="2"/>
      <c r="N4" s="14"/>
      <c r="O4" s="14"/>
      <c r="P4" s="14"/>
      <c r="Q4" s="14"/>
      <c r="R4" s="14"/>
      <c r="S4" s="6"/>
    </row>
    <row r="5" spans="1:22" s="23" customFormat="1" x14ac:dyDescent="0.15">
      <c r="A5" s="15"/>
      <c r="B5" s="16" t="s">
        <v>158</v>
      </c>
      <c r="C5" s="17" t="s">
        <v>909</v>
      </c>
      <c r="D5" s="17"/>
      <c r="E5" s="17"/>
      <c r="F5" s="17"/>
      <c r="G5" s="17"/>
      <c r="H5" s="18"/>
      <c r="I5" s="2"/>
      <c r="J5" s="2"/>
      <c r="K5" s="2"/>
      <c r="L5" s="2"/>
      <c r="M5" s="19"/>
      <c r="N5" s="20"/>
      <c r="O5" s="20"/>
      <c r="P5" s="20"/>
      <c r="Q5" s="20"/>
      <c r="R5" s="20"/>
      <c r="S5" s="21"/>
      <c r="T5" s="22"/>
      <c r="U5" s="22"/>
      <c r="V5" s="22"/>
    </row>
    <row r="6" spans="1:22" s="23" customFormat="1" x14ac:dyDescent="0.15">
      <c r="A6" s="15"/>
      <c r="B6" s="24" t="s">
        <v>159</v>
      </c>
      <c r="C6" s="24" t="s">
        <v>516</v>
      </c>
      <c r="D6" s="25"/>
      <c r="E6" s="25"/>
      <c r="F6" s="25"/>
      <c r="G6" s="25"/>
      <c r="H6" s="18"/>
      <c r="I6" s="18"/>
      <c r="J6" s="18"/>
      <c r="K6" s="2"/>
      <c r="L6" s="2"/>
      <c r="M6" s="19"/>
      <c r="N6" t="s">
        <v>517</v>
      </c>
      <c r="O6" t="s">
        <v>457</v>
      </c>
      <c r="P6">
        <v>1</v>
      </c>
      <c r="Q6" s="20"/>
      <c r="R6" s="20"/>
      <c r="S6" s="21"/>
      <c r="T6" s="22"/>
      <c r="U6" s="22"/>
      <c r="V6" s="22"/>
    </row>
    <row r="7" spans="1:22" s="23" customFormat="1" ht="14.25" thickBot="1" x14ac:dyDescent="0.2">
      <c r="A7" s="15"/>
      <c r="B7" s="19"/>
      <c r="C7" s="19"/>
      <c r="D7" s="19"/>
      <c r="E7" s="19"/>
      <c r="F7" s="19"/>
      <c r="G7" s="19"/>
      <c r="H7" s="19"/>
      <c r="I7" s="19"/>
      <c r="J7" s="19"/>
      <c r="K7" s="19"/>
      <c r="L7" s="2"/>
      <c r="M7" s="19"/>
      <c r="N7" t="s">
        <v>518</v>
      </c>
      <c r="O7" t="s">
        <v>164</v>
      </c>
      <c r="P7">
        <v>2</v>
      </c>
      <c r="Q7" s="20"/>
      <c r="R7" s="20"/>
      <c r="S7" s="21"/>
      <c r="T7" s="22"/>
      <c r="U7" s="22"/>
      <c r="V7" s="22"/>
    </row>
    <row r="8" spans="1:22" s="23" customFormat="1" x14ac:dyDescent="0.15">
      <c r="A8" s="15"/>
      <c r="B8" s="26" t="s">
        <v>160</v>
      </c>
      <c r="C8" s="27"/>
      <c r="D8" s="27"/>
      <c r="E8" s="27"/>
      <c r="F8" s="27"/>
      <c r="G8" s="27"/>
      <c r="H8" s="27"/>
      <c r="I8" s="27"/>
      <c r="J8" s="27"/>
      <c r="K8" s="28"/>
      <c r="L8" s="2"/>
      <c r="M8" s="19"/>
      <c r="N8" t="s">
        <v>519</v>
      </c>
      <c r="O8" t="s">
        <v>168</v>
      </c>
      <c r="P8">
        <v>3</v>
      </c>
      <c r="Q8" s="29"/>
      <c r="R8" s="30"/>
      <c r="S8" s="21"/>
    </row>
    <row r="9" spans="1:22" s="23" customFormat="1" x14ac:dyDescent="0.15">
      <c r="A9" s="15"/>
      <c r="B9" s="31" t="s">
        <v>161</v>
      </c>
      <c r="C9" s="32"/>
      <c r="D9" s="32"/>
      <c r="E9" s="32"/>
      <c r="F9" s="32"/>
      <c r="G9" s="32"/>
      <c r="H9" s="32"/>
      <c r="I9" s="32"/>
      <c r="J9" s="32"/>
      <c r="K9" s="33"/>
      <c r="L9" s="2"/>
      <c r="M9" s="34"/>
      <c r="N9" t="s">
        <v>520</v>
      </c>
      <c r="O9" t="s">
        <v>171</v>
      </c>
      <c r="P9">
        <v>4</v>
      </c>
      <c r="Q9" s="29"/>
      <c r="R9" s="30"/>
      <c r="S9" s="21"/>
    </row>
    <row r="10" spans="1:22" s="23" customFormat="1" x14ac:dyDescent="0.15">
      <c r="A10" s="36"/>
      <c r="B10" s="37"/>
      <c r="C10" s="38" t="s">
        <v>162</v>
      </c>
      <c r="D10" s="38"/>
      <c r="E10" s="38"/>
      <c r="F10" s="39"/>
      <c r="G10" s="40"/>
      <c r="H10" s="41" t="s">
        <v>163</v>
      </c>
      <c r="I10" s="41"/>
      <c r="J10" s="41"/>
      <c r="K10" s="42"/>
      <c r="L10" s="2"/>
      <c r="M10" s="43"/>
      <c r="N10" t="s">
        <v>521</v>
      </c>
      <c r="O10" t="s">
        <v>173</v>
      </c>
      <c r="P10">
        <v>5</v>
      </c>
      <c r="Q10" s="29"/>
      <c r="R10" s="30"/>
      <c r="S10" s="21"/>
    </row>
    <row r="11" spans="1:22" x14ac:dyDescent="0.15">
      <c r="A11" s="36"/>
      <c r="B11" s="37" t="s">
        <v>165</v>
      </c>
      <c r="C11" s="802" t="s">
        <v>166</v>
      </c>
      <c r="D11" s="803"/>
      <c r="E11" s="803"/>
      <c r="F11" s="804"/>
      <c r="G11" s="44" t="s">
        <v>165</v>
      </c>
      <c r="H11" s="802" t="s">
        <v>167</v>
      </c>
      <c r="I11" s="803"/>
      <c r="J11" s="803"/>
      <c r="K11" s="805"/>
      <c r="L11" s="2"/>
      <c r="M11" s="43"/>
      <c r="N11" t="s">
        <v>522</v>
      </c>
      <c r="O11" t="s">
        <v>176</v>
      </c>
      <c r="P11">
        <v>6</v>
      </c>
      <c r="Q11" s="30"/>
      <c r="R11" s="30"/>
      <c r="T11" s="21"/>
      <c r="U11" s="21"/>
    </row>
    <row r="12" spans="1:22" hidden="1" x14ac:dyDescent="0.15">
      <c r="A12" s="36"/>
      <c r="B12" s="37"/>
      <c r="C12" s="36"/>
      <c r="D12" s="36"/>
      <c r="E12" s="36"/>
      <c r="F12" s="46"/>
      <c r="G12" s="47" t="s">
        <v>169</v>
      </c>
      <c r="H12" s="806" t="s">
        <v>170</v>
      </c>
      <c r="I12" s="807"/>
      <c r="J12" s="807"/>
      <c r="K12" s="808"/>
      <c r="L12" s="2"/>
      <c r="M12" s="49"/>
      <c r="N12" t="s">
        <v>523</v>
      </c>
      <c r="O12"/>
      <c r="P12">
        <v>7</v>
      </c>
      <c r="Q12" s="30"/>
      <c r="R12" s="30"/>
      <c r="T12" s="21"/>
      <c r="U12" s="21"/>
    </row>
    <row r="13" spans="1:22" s="52" customFormat="1" hidden="1" x14ac:dyDescent="0.15">
      <c r="A13" s="36"/>
      <c r="B13" s="37"/>
      <c r="C13" s="36"/>
      <c r="D13" s="36"/>
      <c r="E13" s="36"/>
      <c r="F13" s="46"/>
      <c r="G13" s="47" t="s">
        <v>172</v>
      </c>
      <c r="H13" s="485"/>
      <c r="I13" s="55"/>
      <c r="J13" s="55"/>
      <c r="K13" s="42"/>
      <c r="L13" s="2"/>
      <c r="M13" s="49"/>
      <c r="N13" t="s">
        <v>524</v>
      </c>
      <c r="O13"/>
      <c r="P13">
        <v>8</v>
      </c>
      <c r="Q13" s="45"/>
      <c r="R13" s="30"/>
      <c r="S13" s="21"/>
    </row>
    <row r="14" spans="1:22" hidden="1" x14ac:dyDescent="0.15">
      <c r="A14" s="36"/>
      <c r="B14" s="47" t="s">
        <v>174</v>
      </c>
      <c r="C14" s="806" t="s">
        <v>175</v>
      </c>
      <c r="D14" s="807"/>
      <c r="E14" s="807"/>
      <c r="F14" s="808"/>
      <c r="G14" s="47" t="s">
        <v>174</v>
      </c>
      <c r="H14" s="806" t="s">
        <v>175</v>
      </c>
      <c r="I14" s="807"/>
      <c r="J14" s="807"/>
      <c r="K14" s="808"/>
      <c r="L14" s="2"/>
      <c r="M14" s="53"/>
      <c r="N14"/>
      <c r="O14"/>
      <c r="P14"/>
      <c r="Q14" s="30"/>
      <c r="R14" s="30"/>
      <c r="T14" s="21"/>
      <c r="U14" s="21"/>
    </row>
    <row r="15" spans="1:22" hidden="1" x14ac:dyDescent="0.15">
      <c r="A15" s="36"/>
      <c r="B15" s="47" t="s">
        <v>177</v>
      </c>
      <c r="C15" s="54">
        <v>21976</v>
      </c>
      <c r="D15" s="55"/>
      <c r="E15" s="55"/>
      <c r="F15" s="46"/>
      <c r="G15" s="47" t="s">
        <v>178</v>
      </c>
      <c r="H15" s="54">
        <v>41974</v>
      </c>
      <c r="I15" s="55"/>
      <c r="J15" s="55"/>
      <c r="K15" s="42"/>
      <c r="L15" s="2"/>
      <c r="M15" s="56"/>
      <c r="N15"/>
      <c r="O15"/>
      <c r="P15"/>
      <c r="Q15" s="30"/>
      <c r="R15" s="30"/>
      <c r="T15" s="21"/>
      <c r="U15" s="21"/>
    </row>
    <row r="16" spans="1:22" hidden="1" x14ac:dyDescent="0.15">
      <c r="A16" s="36"/>
      <c r="B16" s="47"/>
      <c r="C16" s="55"/>
      <c r="D16" s="55"/>
      <c r="E16" s="55"/>
      <c r="F16" s="46"/>
      <c r="G16" s="57" t="s">
        <v>179</v>
      </c>
      <c r="H16" s="50"/>
      <c r="I16" s="51"/>
      <c r="J16" s="51"/>
      <c r="K16" s="58"/>
      <c r="L16" s="2"/>
      <c r="M16" s="56"/>
      <c r="N16"/>
      <c r="O16"/>
      <c r="P16" s="1" t="e">
        <f>VLOOKUP(H13,N6:P13,3)</f>
        <v>#N/A</v>
      </c>
      <c r="Q16" s="30"/>
      <c r="R16" s="30"/>
      <c r="T16" s="21"/>
      <c r="U16" s="21"/>
    </row>
    <row r="17" spans="1:21" hidden="1" x14ac:dyDescent="0.15">
      <c r="A17" s="36"/>
      <c r="B17" s="47"/>
      <c r="C17" s="36"/>
      <c r="D17" s="36"/>
      <c r="E17" s="36"/>
      <c r="F17" s="36"/>
      <c r="G17" s="59" t="s">
        <v>180</v>
      </c>
      <c r="H17" s="635"/>
      <c r="I17" s="60" t="s">
        <v>181</v>
      </c>
      <c r="J17" s="67"/>
      <c r="K17" s="61"/>
      <c r="L17" s="2"/>
      <c r="M17" s="56"/>
      <c r="N17" s="30"/>
      <c r="O17" s="30"/>
      <c r="P17" s="30"/>
      <c r="Q17" s="30"/>
      <c r="R17" s="30"/>
      <c r="T17" s="21"/>
      <c r="U17" s="21"/>
    </row>
    <row r="18" spans="1:21" hidden="1" x14ac:dyDescent="0.15">
      <c r="A18" s="36"/>
      <c r="B18" s="47" t="s">
        <v>182</v>
      </c>
      <c r="C18" s="635"/>
      <c r="D18" s="62" t="s">
        <v>183</v>
      </c>
      <c r="E18" s="62"/>
      <c r="F18" s="39"/>
      <c r="G18" s="59" t="s">
        <v>182</v>
      </c>
      <c r="H18" s="635"/>
      <c r="I18" s="60" t="s">
        <v>184</v>
      </c>
      <c r="J18" s="67"/>
      <c r="K18" s="61"/>
      <c r="L18" s="2"/>
      <c r="M18" s="56"/>
      <c r="O18" s="30"/>
      <c r="P18" s="30"/>
      <c r="Q18" s="30"/>
      <c r="R18" s="30"/>
      <c r="T18" s="21"/>
      <c r="U18" s="21"/>
    </row>
    <row r="19" spans="1:21" x14ac:dyDescent="0.15">
      <c r="A19" s="36"/>
      <c r="B19" s="47" t="s">
        <v>185</v>
      </c>
      <c r="C19" s="64">
        <f>O67</f>
        <v>15000</v>
      </c>
      <c r="D19" s="65" t="s">
        <v>183</v>
      </c>
      <c r="E19" s="65"/>
      <c r="F19" s="39"/>
      <c r="G19" s="59" t="s">
        <v>185</v>
      </c>
      <c r="H19" s="64">
        <f>V67</f>
        <v>15000</v>
      </c>
      <c r="I19" s="60" t="s">
        <v>181</v>
      </c>
      <c r="J19" s="67"/>
      <c r="K19" s="66"/>
      <c r="L19" s="2"/>
      <c r="M19" s="67"/>
      <c r="N19" s="68"/>
      <c r="O19" s="68"/>
      <c r="P19" s="68"/>
      <c r="Q19" s="68"/>
      <c r="R19" s="69"/>
      <c r="S19" s="69"/>
      <c r="T19" s="21"/>
      <c r="U19" s="21"/>
    </row>
    <row r="20" spans="1:21" x14ac:dyDescent="0.15">
      <c r="A20" s="36"/>
      <c r="B20" s="47" t="s">
        <v>186</v>
      </c>
      <c r="C20" s="806" t="s">
        <v>187</v>
      </c>
      <c r="D20" s="807"/>
      <c r="E20" s="807"/>
      <c r="F20" s="808"/>
      <c r="G20" s="59" t="s">
        <v>186</v>
      </c>
      <c r="H20" s="806" t="s">
        <v>187</v>
      </c>
      <c r="I20" s="807"/>
      <c r="J20" s="807"/>
      <c r="K20" s="808"/>
      <c r="L20" s="2"/>
      <c r="M20" s="34"/>
      <c r="Q20" s="30"/>
      <c r="R20" s="30"/>
      <c r="T20" s="21"/>
      <c r="U20" s="21"/>
    </row>
    <row r="21" spans="1:21" x14ac:dyDescent="0.15">
      <c r="A21" s="36"/>
      <c r="B21" s="70"/>
      <c r="C21" s="827" t="str">
        <f>S68</f>
        <v>事務所,飲食店,</v>
      </c>
      <c r="D21" s="828"/>
      <c r="E21" s="828"/>
      <c r="F21" s="829"/>
      <c r="G21" s="40"/>
      <c r="H21" s="827" t="str">
        <f>Z68</f>
        <v>事務所,工場,</v>
      </c>
      <c r="I21" s="828"/>
      <c r="J21" s="828"/>
      <c r="K21" s="829"/>
      <c r="L21" s="2"/>
      <c r="M21" s="34"/>
      <c r="Q21" s="30"/>
      <c r="R21" s="30"/>
      <c r="T21" s="21"/>
      <c r="U21" s="21"/>
    </row>
    <row r="22" spans="1:21" hidden="1" x14ac:dyDescent="0.15">
      <c r="A22" s="36"/>
      <c r="B22" s="47" t="s">
        <v>188</v>
      </c>
      <c r="C22" s="71"/>
      <c r="D22" s="72"/>
      <c r="E22" s="72"/>
      <c r="F22" s="72"/>
      <c r="G22" s="47" t="s">
        <v>188</v>
      </c>
      <c r="H22" s="73"/>
      <c r="I22" s="72"/>
      <c r="J22" s="72"/>
      <c r="K22" s="42"/>
      <c r="L22" s="2"/>
      <c r="M22" s="74"/>
      <c r="N22" s="21"/>
      <c r="O22" s="68"/>
      <c r="P22" s="30"/>
      <c r="Q22" s="30"/>
      <c r="R22" s="30"/>
      <c r="T22" s="21"/>
      <c r="U22" s="21"/>
    </row>
    <row r="23" spans="1:21" s="78" customFormat="1" hidden="1" x14ac:dyDescent="0.15">
      <c r="A23" s="36"/>
      <c r="B23" s="47" t="s">
        <v>189</v>
      </c>
      <c r="C23" s="71"/>
      <c r="D23" s="72"/>
      <c r="E23" s="72"/>
      <c r="F23" s="72"/>
      <c r="G23" s="47" t="s">
        <v>189</v>
      </c>
      <c r="H23" s="71"/>
      <c r="I23" s="72"/>
      <c r="J23" s="72"/>
      <c r="K23" s="42"/>
      <c r="L23" s="2"/>
      <c r="M23" s="75"/>
      <c r="N23" s="76" t="s">
        <v>190</v>
      </c>
      <c r="O23" s="76" t="s">
        <v>191</v>
      </c>
      <c r="P23" s="76" t="s">
        <v>192</v>
      </c>
      <c r="Q23" s="76" t="s">
        <v>52</v>
      </c>
      <c r="R23" s="77"/>
    </row>
    <row r="24" spans="1:21" s="78" customFormat="1" hidden="1" x14ac:dyDescent="0.15">
      <c r="A24" s="36"/>
      <c r="B24" s="47" t="s">
        <v>193</v>
      </c>
      <c r="C24" s="79"/>
      <c r="D24" s="67" t="s">
        <v>194</v>
      </c>
      <c r="E24" s="67"/>
      <c r="F24" s="39"/>
      <c r="G24" s="47" t="s">
        <v>193</v>
      </c>
      <c r="H24" s="79"/>
      <c r="I24" s="60" t="s">
        <v>194</v>
      </c>
      <c r="J24" s="67"/>
      <c r="K24" s="61"/>
      <c r="L24" s="2"/>
      <c r="M24" s="80"/>
      <c r="N24" s="21">
        <f>IF(C23=N23,1,IF(C23=O23,2,3))</f>
        <v>3</v>
      </c>
      <c r="O24" s="21"/>
      <c r="P24" s="21">
        <f>IF(H23=N23,1,IF(H23=O23,2,3))</f>
        <v>3</v>
      </c>
      <c r="Q24" s="30"/>
      <c r="R24" s="77"/>
    </row>
    <row r="25" spans="1:21" s="78" customFormat="1" hidden="1" x14ac:dyDescent="0.15">
      <c r="A25" s="36"/>
      <c r="B25" s="47" t="s">
        <v>195</v>
      </c>
      <c r="C25" s="79"/>
      <c r="D25" s="67" t="s">
        <v>196</v>
      </c>
      <c r="E25" s="67"/>
      <c r="F25" s="39"/>
      <c r="G25" s="47" t="s">
        <v>195</v>
      </c>
      <c r="H25" s="79"/>
      <c r="I25" s="60" t="s">
        <v>196</v>
      </c>
      <c r="J25" s="67"/>
      <c r="K25" s="61"/>
      <c r="L25" s="2"/>
      <c r="M25" s="81"/>
      <c r="N25" s="30"/>
      <c r="O25" s="68"/>
      <c r="P25" s="30"/>
      <c r="Q25" s="30"/>
      <c r="R25" s="77"/>
    </row>
    <row r="26" spans="1:21" s="78" customFormat="1" ht="24" hidden="1" x14ac:dyDescent="0.15">
      <c r="A26" s="36"/>
      <c r="B26" s="82" t="s">
        <v>197</v>
      </c>
      <c r="C26" s="83"/>
      <c r="D26" s="84" t="s">
        <v>198</v>
      </c>
      <c r="E26" s="84"/>
      <c r="F26" s="39"/>
      <c r="G26" s="85" t="s">
        <v>199</v>
      </c>
      <c r="H26" s="83"/>
      <c r="I26" s="86" t="s">
        <v>198</v>
      </c>
      <c r="J26" s="207"/>
      <c r="K26" s="66"/>
      <c r="L26" s="2"/>
      <c r="M26" s="81"/>
      <c r="N26" s="30"/>
      <c r="O26" s="68"/>
      <c r="P26" s="30"/>
      <c r="Q26" s="30"/>
      <c r="R26" s="77"/>
    </row>
    <row r="27" spans="1:21" s="78" customFormat="1" hidden="1" x14ac:dyDescent="0.15">
      <c r="A27" s="36"/>
      <c r="B27" s="85" t="s">
        <v>200</v>
      </c>
      <c r="C27" s="815" t="s">
        <v>201</v>
      </c>
      <c r="D27" s="816"/>
      <c r="E27" s="816"/>
      <c r="F27" s="817"/>
      <c r="G27" s="87" t="s">
        <v>202</v>
      </c>
      <c r="H27" s="815" t="s">
        <v>203</v>
      </c>
      <c r="I27" s="816"/>
      <c r="J27" s="816"/>
      <c r="K27" s="817"/>
      <c r="L27" s="2"/>
      <c r="M27" s="81"/>
      <c r="N27" s="30"/>
      <c r="O27" s="68"/>
      <c r="P27" s="30"/>
      <c r="Q27" s="30"/>
      <c r="R27" s="77"/>
    </row>
    <row r="28" spans="1:21" s="78" customFormat="1" hidden="1" x14ac:dyDescent="0.15">
      <c r="A28" s="36"/>
      <c r="B28" s="88" t="s">
        <v>204</v>
      </c>
      <c r="C28" s="818"/>
      <c r="D28" s="819"/>
      <c r="E28" s="819"/>
      <c r="F28" s="820"/>
      <c r="G28" s="89"/>
      <c r="H28" s="818"/>
      <c r="I28" s="819"/>
      <c r="J28" s="819"/>
      <c r="K28" s="820"/>
      <c r="L28" s="2"/>
      <c r="M28" s="81"/>
      <c r="N28" s="30"/>
      <c r="O28" s="68"/>
      <c r="P28" s="30"/>
      <c r="Q28" s="30"/>
      <c r="R28" s="77"/>
    </row>
    <row r="29" spans="1:21" s="78" customFormat="1" hidden="1" x14ac:dyDescent="0.15">
      <c r="A29" s="36"/>
      <c r="B29" s="47"/>
      <c r="C29" s="818"/>
      <c r="D29" s="819"/>
      <c r="E29" s="819"/>
      <c r="F29" s="820"/>
      <c r="G29" s="90"/>
      <c r="H29" s="818"/>
      <c r="I29" s="819"/>
      <c r="J29" s="819"/>
      <c r="K29" s="820"/>
      <c r="L29" s="2"/>
      <c r="M29" s="81"/>
      <c r="N29" s="30"/>
      <c r="O29" s="68"/>
      <c r="P29" s="30"/>
      <c r="Q29" s="30"/>
      <c r="R29" s="77"/>
    </row>
    <row r="30" spans="1:21" s="78" customFormat="1" hidden="1" x14ac:dyDescent="0.15">
      <c r="A30" s="36"/>
      <c r="B30" s="47"/>
      <c r="C30" s="818"/>
      <c r="D30" s="819"/>
      <c r="E30" s="819"/>
      <c r="F30" s="820"/>
      <c r="G30" s="90"/>
      <c r="H30" s="818"/>
      <c r="I30" s="819"/>
      <c r="J30" s="819"/>
      <c r="K30" s="820"/>
      <c r="L30" s="2"/>
      <c r="M30" s="81"/>
      <c r="N30" s="30"/>
      <c r="O30" s="68"/>
      <c r="P30" s="30"/>
      <c r="Q30" s="30"/>
      <c r="R30" s="77"/>
    </row>
    <row r="31" spans="1:21" s="78" customFormat="1" hidden="1" x14ac:dyDescent="0.15">
      <c r="A31" s="36"/>
      <c r="B31" s="47"/>
      <c r="C31" s="821"/>
      <c r="D31" s="822"/>
      <c r="E31" s="822"/>
      <c r="F31" s="823"/>
      <c r="G31" s="90"/>
      <c r="H31" s="821"/>
      <c r="I31" s="822"/>
      <c r="J31" s="822"/>
      <c r="K31" s="823"/>
      <c r="L31" s="2"/>
      <c r="M31" s="81"/>
      <c r="N31" s="30"/>
      <c r="O31" s="68"/>
      <c r="P31" s="30"/>
      <c r="Q31" s="30"/>
      <c r="R31" s="77"/>
    </row>
    <row r="32" spans="1:21" s="78" customFormat="1" hidden="1" x14ac:dyDescent="0.15">
      <c r="A32" s="36"/>
      <c r="B32" s="47"/>
      <c r="C32" s="90"/>
      <c r="D32" s="90"/>
      <c r="E32" s="90"/>
      <c r="F32" s="90"/>
      <c r="G32" s="47" t="s">
        <v>205</v>
      </c>
      <c r="H32" s="90"/>
      <c r="I32" s="90"/>
      <c r="J32" s="90"/>
      <c r="K32" s="91"/>
      <c r="L32" s="2"/>
      <c r="M32" s="81"/>
      <c r="N32" s="30"/>
      <c r="O32" s="68"/>
      <c r="P32" s="30"/>
      <c r="Q32" s="30"/>
      <c r="R32" s="77"/>
    </row>
    <row r="33" spans="1:26" s="78" customFormat="1" hidden="1" x14ac:dyDescent="0.15">
      <c r="A33" s="36"/>
      <c r="B33" s="47"/>
      <c r="C33" s="90"/>
      <c r="D33" s="90"/>
      <c r="E33" s="90"/>
      <c r="F33" s="90"/>
      <c r="G33" s="92" t="s">
        <v>206</v>
      </c>
      <c r="H33" s="48" t="s">
        <v>207</v>
      </c>
      <c r="I33" s="93"/>
      <c r="J33" s="93"/>
      <c r="K33" s="91"/>
      <c r="L33" s="2"/>
      <c r="M33" s="81"/>
      <c r="N33" s="30"/>
      <c r="O33" s="68"/>
      <c r="P33" s="30"/>
      <c r="Q33" s="30"/>
      <c r="R33" s="77"/>
    </row>
    <row r="34" spans="1:26" s="78" customFormat="1" hidden="1" x14ac:dyDescent="0.15">
      <c r="A34" s="36"/>
      <c r="B34" s="47"/>
      <c r="C34" s="90"/>
      <c r="D34" s="90"/>
      <c r="E34" s="90"/>
      <c r="F34" s="90"/>
      <c r="G34" s="92" t="s">
        <v>208</v>
      </c>
      <c r="H34" s="48" t="s">
        <v>153</v>
      </c>
      <c r="I34" s="93"/>
      <c r="J34" s="93"/>
      <c r="K34" s="91"/>
      <c r="L34" s="90"/>
      <c r="M34" s="81"/>
      <c r="N34" s="30"/>
      <c r="O34" s="68"/>
      <c r="P34" s="30"/>
      <c r="Q34" s="30"/>
      <c r="R34" s="77"/>
    </row>
    <row r="35" spans="1:26" s="78" customFormat="1" hidden="1" x14ac:dyDescent="0.15">
      <c r="A35" s="36"/>
      <c r="B35" s="47"/>
      <c r="C35" s="90"/>
      <c r="D35" s="90"/>
      <c r="E35" s="90"/>
      <c r="F35" s="90"/>
      <c r="G35" s="92" t="s">
        <v>209</v>
      </c>
      <c r="H35" s="48" t="s">
        <v>153</v>
      </c>
      <c r="I35" s="93"/>
      <c r="J35" s="93"/>
      <c r="K35" s="91"/>
      <c r="L35" s="90"/>
      <c r="M35" s="81"/>
      <c r="N35" s="30"/>
      <c r="O35" s="68"/>
      <c r="P35" s="30"/>
      <c r="Q35" s="30"/>
      <c r="R35" s="77"/>
    </row>
    <row r="36" spans="1:26" s="78" customFormat="1" hidden="1" x14ac:dyDescent="0.15">
      <c r="A36" s="36"/>
      <c r="B36" s="47"/>
      <c r="C36" s="90"/>
      <c r="D36" s="90"/>
      <c r="E36" s="90"/>
      <c r="F36" s="90"/>
      <c r="G36" s="92" t="s">
        <v>210</v>
      </c>
      <c r="H36" s="94" t="s">
        <v>153</v>
      </c>
      <c r="I36" s="93"/>
      <c r="J36" s="93"/>
      <c r="K36" s="91"/>
      <c r="L36" s="90"/>
      <c r="M36" s="81"/>
      <c r="N36" s="30"/>
      <c r="O36" s="68"/>
      <c r="P36" s="30"/>
    </row>
    <row r="37" spans="1:26" s="78" customFormat="1" hidden="1" x14ac:dyDescent="0.15">
      <c r="A37" s="36"/>
      <c r="B37" s="47"/>
      <c r="C37" s="90"/>
      <c r="D37" s="90"/>
      <c r="E37" s="90"/>
      <c r="F37" s="90"/>
      <c r="G37" s="47" t="s">
        <v>211</v>
      </c>
      <c r="H37" s="824" t="s">
        <v>792</v>
      </c>
      <c r="I37" s="825"/>
      <c r="J37" s="825"/>
      <c r="K37" s="826"/>
      <c r="L37" s="90"/>
      <c r="M37" s="81"/>
      <c r="N37" s="30"/>
      <c r="O37" s="68"/>
      <c r="P37" s="30"/>
    </row>
    <row r="38" spans="1:26" s="78" customFormat="1" x14ac:dyDescent="0.15">
      <c r="A38" s="95"/>
      <c r="B38" s="96" t="s">
        <v>212</v>
      </c>
      <c r="C38" s="97"/>
      <c r="D38" s="97"/>
      <c r="E38" s="97"/>
      <c r="F38" s="97"/>
      <c r="G38" s="97"/>
      <c r="H38" s="97"/>
      <c r="I38" s="97"/>
      <c r="J38" s="97"/>
      <c r="K38" s="98"/>
      <c r="L38" s="90"/>
      <c r="M38" s="81"/>
      <c r="N38" s="30"/>
      <c r="O38" t="s">
        <v>424</v>
      </c>
      <c r="P38"/>
      <c r="Q38" s="1" t="s">
        <v>425</v>
      </c>
      <c r="R38" s="1" t="s">
        <v>426</v>
      </c>
    </row>
    <row r="39" spans="1:26" s="23" customFormat="1" x14ac:dyDescent="0.15">
      <c r="A39" s="95"/>
      <c r="B39" s="99" t="s">
        <v>213</v>
      </c>
      <c r="C39" s="100">
        <v>41821</v>
      </c>
      <c r="D39" s="101"/>
      <c r="E39" s="101"/>
      <c r="F39" s="101"/>
      <c r="G39" s="99" t="s">
        <v>213</v>
      </c>
      <c r="H39" s="100">
        <v>41828</v>
      </c>
      <c r="I39" s="809" t="s">
        <v>429</v>
      </c>
      <c r="J39" s="810"/>
      <c r="K39" s="811"/>
      <c r="L39" s="90"/>
      <c r="M39" s="81"/>
      <c r="N39" s="503" t="s">
        <v>6</v>
      </c>
      <c r="O39" t="s">
        <v>427</v>
      </c>
      <c r="P39"/>
      <c r="Q39" s="1" t="s">
        <v>427</v>
      </c>
      <c r="R39" s="1" t="s">
        <v>428</v>
      </c>
    </row>
    <row r="40" spans="1:26" s="23" customFormat="1" x14ac:dyDescent="0.15">
      <c r="A40" s="95"/>
      <c r="B40" s="99" t="s">
        <v>214</v>
      </c>
      <c r="C40" s="71" t="s">
        <v>201</v>
      </c>
      <c r="D40" s="72"/>
      <c r="E40" s="72"/>
      <c r="F40" s="72"/>
      <c r="G40" s="99" t="s">
        <v>214</v>
      </c>
      <c r="H40" s="71" t="s">
        <v>201</v>
      </c>
      <c r="I40" s="72"/>
      <c r="J40" s="72"/>
      <c r="K40" s="42"/>
      <c r="L40" s="90"/>
      <c r="M40" s="81"/>
      <c r="N40" s="503" t="s">
        <v>7</v>
      </c>
      <c r="O40" t="s">
        <v>429</v>
      </c>
      <c r="P40"/>
      <c r="Q40" s="1" t="s">
        <v>429</v>
      </c>
      <c r="R40" s="1" t="s">
        <v>430</v>
      </c>
    </row>
    <row r="41" spans="1:26" s="23" customFormat="1" x14ac:dyDescent="0.15">
      <c r="A41" s="102"/>
      <c r="B41" s="99" t="s">
        <v>215</v>
      </c>
      <c r="C41" s="103">
        <v>41822</v>
      </c>
      <c r="D41" s="101"/>
      <c r="E41" s="101"/>
      <c r="F41" s="101"/>
      <c r="G41" s="99" t="s">
        <v>215</v>
      </c>
      <c r="H41" s="103">
        <v>41830</v>
      </c>
      <c r="I41" s="101"/>
      <c r="J41" s="101"/>
      <c r="K41" s="42"/>
      <c r="L41" s="90"/>
      <c r="M41" s="81"/>
      <c r="N41" s="504"/>
      <c r="O41" t="s">
        <v>431</v>
      </c>
      <c r="P41"/>
      <c r="Q41" s="1" t="s">
        <v>431</v>
      </c>
      <c r="R41" s="1"/>
    </row>
    <row r="42" spans="1:26" s="23" customFormat="1" ht="14.25" thickBot="1" x14ac:dyDescent="0.2">
      <c r="A42" s="102"/>
      <c r="B42" s="99" t="s">
        <v>216</v>
      </c>
      <c r="C42" s="71" t="s">
        <v>201</v>
      </c>
      <c r="D42" s="72"/>
      <c r="E42" s="72"/>
      <c r="F42" s="72"/>
      <c r="G42" s="105" t="s">
        <v>216</v>
      </c>
      <c r="H42" s="640" t="s">
        <v>201</v>
      </c>
      <c r="I42" s="641"/>
      <c r="J42" s="641"/>
      <c r="K42" s="642"/>
      <c r="L42" s="90"/>
      <c r="M42" s="81"/>
      <c r="N42" s="30"/>
      <c r="O42" s="1">
        <f>IF(I39=O39,1,2)</f>
        <v>2</v>
      </c>
      <c r="P42"/>
      <c r="Q42"/>
      <c r="R42"/>
      <c r="T42" s="104"/>
      <c r="U42" s="35"/>
      <c r="V42" s="104"/>
    </row>
    <row r="43" spans="1:26" s="23" customFormat="1" ht="26.25" hidden="1" customHeight="1" thickBot="1" x14ac:dyDescent="0.2">
      <c r="A43" s="102"/>
      <c r="B43" s="105" t="s">
        <v>217</v>
      </c>
      <c r="C43" s="106" t="str">
        <f>H43</f>
        <v>標準計算</v>
      </c>
      <c r="D43" s="812" t="str">
        <f>IF(C43=$N43,$P43,$P44)</f>
        <v>→LCCO2算定条件シート（標準計算）を入力</v>
      </c>
      <c r="E43" s="813"/>
      <c r="F43" s="814">
        <f>IF(D43=I43,M43,M44)</f>
        <v>0</v>
      </c>
      <c r="G43" s="105" t="s">
        <v>217</v>
      </c>
      <c r="H43" s="639" t="s">
        <v>218</v>
      </c>
      <c r="I43" s="812" t="str">
        <f>IF(H43=$N43,$P43,$P44)</f>
        <v>→LCCO2算定条件シート（標準計算）を入力</v>
      </c>
      <c r="J43" s="813"/>
      <c r="K43" s="814">
        <f>IF(I43=O43,Q43,Q44)</f>
        <v>0</v>
      </c>
      <c r="L43" s="90"/>
      <c r="M43" s="81"/>
      <c r="N43" s="52" t="s">
        <v>218</v>
      </c>
      <c r="O43" s="52"/>
      <c r="P43" s="52" t="s">
        <v>219</v>
      </c>
      <c r="Q43" s="30"/>
      <c r="R43" s="30"/>
      <c r="S43" s="21"/>
      <c r="T43" s="107"/>
      <c r="U43" s="108"/>
      <c r="V43" s="107"/>
    </row>
    <row r="44" spans="1:26" s="23" customFormat="1" ht="14.25" thickBot="1" x14ac:dyDescent="0.2">
      <c r="A44" s="109"/>
      <c r="B44" s="110"/>
      <c r="C44" s="110"/>
      <c r="D44" s="110"/>
      <c r="E44" s="110"/>
      <c r="F44" s="110"/>
      <c r="G44" s="111"/>
      <c r="H44" s="111"/>
      <c r="I44" s="111"/>
      <c r="J44" s="111"/>
      <c r="K44" s="111"/>
      <c r="L44" s="90"/>
      <c r="M44" s="81"/>
      <c r="N44" s="52" t="s">
        <v>220</v>
      </c>
      <c r="O44" s="52"/>
      <c r="P44" s="52" t="s">
        <v>221</v>
      </c>
      <c r="Q44" s="30"/>
      <c r="R44" s="30"/>
      <c r="S44" s="21"/>
      <c r="T44" s="107"/>
      <c r="U44" s="108"/>
      <c r="V44" s="107"/>
    </row>
    <row r="45" spans="1:26" s="52" customFormat="1" x14ac:dyDescent="0.15">
      <c r="A45" s="109"/>
      <c r="B45" s="112" t="s">
        <v>222</v>
      </c>
      <c r="C45" s="113"/>
      <c r="D45" s="113"/>
      <c r="E45" s="113"/>
      <c r="F45" s="113"/>
      <c r="G45" s="113"/>
      <c r="H45" s="113"/>
      <c r="I45" s="113"/>
      <c r="J45" s="113"/>
      <c r="K45" s="114"/>
      <c r="L45" s="90"/>
      <c r="M45" s="81"/>
      <c r="N45" s="45"/>
      <c r="O45" s="45"/>
      <c r="P45" s="45"/>
      <c r="Q45" s="45"/>
      <c r="R45" s="29"/>
      <c r="S45" s="21"/>
      <c r="T45" s="107"/>
      <c r="U45" s="108"/>
      <c r="V45" s="107"/>
    </row>
    <row r="46" spans="1:26" s="52" customFormat="1" ht="14.25" thickBot="1" x14ac:dyDescent="0.2">
      <c r="A46" s="109"/>
      <c r="B46" s="115" t="s">
        <v>157</v>
      </c>
      <c r="C46" s="116"/>
      <c r="D46" s="117"/>
      <c r="E46" s="117"/>
      <c r="F46" s="117"/>
      <c r="G46" s="117"/>
      <c r="H46" s="117"/>
      <c r="I46" s="117"/>
      <c r="J46" s="117"/>
      <c r="K46" s="118"/>
      <c r="L46" s="90"/>
      <c r="M46" s="81"/>
      <c r="N46" s="119" t="s">
        <v>223</v>
      </c>
      <c r="O46" s="120" t="s">
        <v>224</v>
      </c>
      <c r="P46" s="76" t="s">
        <v>791</v>
      </c>
      <c r="Q46" s="119" t="s">
        <v>225</v>
      </c>
      <c r="R46" s="29"/>
      <c r="S46" s="21"/>
      <c r="T46" s="107"/>
      <c r="U46" s="119" t="s">
        <v>226</v>
      </c>
      <c r="V46" s="120" t="s">
        <v>224</v>
      </c>
      <c r="W46" s="76" t="s">
        <v>791</v>
      </c>
      <c r="X46" s="119" t="s">
        <v>225</v>
      </c>
      <c r="Y46" s="29"/>
      <c r="Z46" s="21"/>
    </row>
    <row r="47" spans="1:26" s="52" customFormat="1" x14ac:dyDescent="0.15">
      <c r="A47" s="109"/>
      <c r="B47" s="589" t="s">
        <v>489</v>
      </c>
      <c r="C47" s="64">
        <f>E47+E48</f>
        <v>10000</v>
      </c>
      <c r="D47" s="67" t="s">
        <v>490</v>
      </c>
      <c r="E47" s="636">
        <v>10000</v>
      </c>
      <c r="F47" s="590" t="s">
        <v>183</v>
      </c>
      <c r="G47" s="589" t="s">
        <v>489</v>
      </c>
      <c r="H47" s="64">
        <f>J47+J48</f>
        <v>10000</v>
      </c>
      <c r="I47" s="67" t="s">
        <v>490</v>
      </c>
      <c r="J47" s="636">
        <v>10000</v>
      </c>
      <c r="K47" s="590" t="s">
        <v>183</v>
      </c>
      <c r="L47" s="90"/>
      <c r="M47" s="81"/>
      <c r="N47" s="122" t="s">
        <v>228</v>
      </c>
      <c r="O47" s="123">
        <f>C47</f>
        <v>10000</v>
      </c>
      <c r="P47" s="76">
        <f>O47/O$67</f>
        <v>0.66666666666666663</v>
      </c>
      <c r="Q47" s="122"/>
      <c r="R47" s="124">
        <f>IF(O47=0,0,RANK(O47,$O$47:$O$63))</f>
        <v>1</v>
      </c>
      <c r="S47" s="76" t="str">
        <f>IF(AND(0&lt;R47,R47&lt;4),N47&amp;",","")</f>
        <v>事務所,</v>
      </c>
      <c r="T47" s="107"/>
      <c r="U47" s="122" t="s">
        <v>228</v>
      </c>
      <c r="V47" s="123">
        <f>H47</f>
        <v>10000</v>
      </c>
      <c r="W47" s="76">
        <f>V47/V$67</f>
        <v>0.66666666666666663</v>
      </c>
      <c r="X47" s="122"/>
      <c r="Y47" s="124">
        <f>IF(V47=0,0,RANK(V47,$V$47:$V$63))</f>
        <v>1</v>
      </c>
      <c r="Z47" s="76" t="str">
        <f>IF(AND(0&lt;Y47,Y47&lt;4),U47&amp;",","")</f>
        <v>事務所,</v>
      </c>
    </row>
    <row r="48" spans="1:26" s="52" customFormat="1" x14ac:dyDescent="0.15">
      <c r="A48" s="109"/>
      <c r="B48" s="121"/>
      <c r="C48" s="67"/>
      <c r="D48" s="591" t="s">
        <v>491</v>
      </c>
      <c r="E48" s="636"/>
      <c r="F48" s="590" t="s">
        <v>492</v>
      </c>
      <c r="G48" s="121"/>
      <c r="H48" s="67"/>
      <c r="I48" s="591" t="s">
        <v>491</v>
      </c>
      <c r="J48" s="636"/>
      <c r="K48" s="590" t="s">
        <v>492</v>
      </c>
      <c r="L48" s="90"/>
      <c r="M48" s="81"/>
      <c r="N48" s="122"/>
      <c r="O48" s="123"/>
      <c r="P48" s="76">
        <f t="shared" ref="P48:P62" si="0">O48/O$67</f>
        <v>0</v>
      </c>
      <c r="Q48" s="122"/>
      <c r="R48" s="124">
        <f t="shared" ref="R48:R63" si="1">IF(O48=0,0,RANK(O48,$O$47:$O$63))</f>
        <v>0</v>
      </c>
      <c r="S48" s="76" t="str">
        <f t="shared" ref="S48:S63" si="2">IF(AND(0&lt;R48,R48&lt;4),N48&amp;",","")</f>
        <v/>
      </c>
      <c r="T48" s="107"/>
      <c r="U48" s="122"/>
      <c r="V48" s="123"/>
      <c r="W48" s="76">
        <f t="shared" ref="W48:W62" si="3">V48/V$67</f>
        <v>0</v>
      </c>
      <c r="X48" s="122"/>
      <c r="Y48" s="124">
        <f t="shared" ref="Y48:Y63" si="4">IF(V48=0,0,RANK(V48,$V$47:$V$63))</f>
        <v>0</v>
      </c>
      <c r="Z48" s="76" t="str">
        <f t="shared" ref="Z48:Z63" si="5">IF(AND(0&lt;Y48,Y48&lt;4),U48&amp;",","")</f>
        <v/>
      </c>
    </row>
    <row r="49" spans="1:26" s="52" customFormat="1" x14ac:dyDescent="0.15">
      <c r="A49" s="109"/>
      <c r="B49" s="121" t="s">
        <v>229</v>
      </c>
      <c r="C49" s="64">
        <f>SUM(E49:E53)</f>
        <v>0</v>
      </c>
      <c r="D49" s="67" t="s">
        <v>493</v>
      </c>
      <c r="E49" s="636"/>
      <c r="F49" s="590" t="s">
        <v>492</v>
      </c>
      <c r="G49" s="121" t="s">
        <v>229</v>
      </c>
      <c r="H49" s="64">
        <f>SUM(J49:J53)</f>
        <v>0</v>
      </c>
      <c r="I49" s="67" t="s">
        <v>493</v>
      </c>
      <c r="J49" s="636"/>
      <c r="K49" s="590" t="s">
        <v>492</v>
      </c>
      <c r="L49" s="90"/>
      <c r="M49" s="81"/>
      <c r="N49" s="122" t="s">
        <v>230</v>
      </c>
      <c r="O49" s="123">
        <f>C49</f>
        <v>0</v>
      </c>
      <c r="P49" s="76">
        <f t="shared" si="0"/>
        <v>0</v>
      </c>
      <c r="Q49" s="122"/>
      <c r="R49" s="124">
        <f t="shared" si="1"/>
        <v>0</v>
      </c>
      <c r="S49" s="76" t="str">
        <f t="shared" si="2"/>
        <v/>
      </c>
      <c r="T49" s="107"/>
      <c r="U49" s="122" t="s">
        <v>230</v>
      </c>
      <c r="V49" s="123">
        <f>H49</f>
        <v>0</v>
      </c>
      <c r="W49" s="76">
        <f t="shared" si="3"/>
        <v>0</v>
      </c>
      <c r="X49" s="122"/>
      <c r="Y49" s="124">
        <f t="shared" si="4"/>
        <v>0</v>
      </c>
      <c r="Z49" s="76" t="str">
        <f t="shared" si="5"/>
        <v/>
      </c>
    </row>
    <row r="50" spans="1:26" s="52" customFormat="1" x14ac:dyDescent="0.15">
      <c r="A50" s="109"/>
      <c r="B50" s="121"/>
      <c r="C50" s="67"/>
      <c r="D50" s="591" t="s">
        <v>484</v>
      </c>
      <c r="E50" s="636"/>
      <c r="F50" s="590" t="s">
        <v>492</v>
      </c>
      <c r="G50" s="121"/>
      <c r="H50" s="67"/>
      <c r="I50" s="591" t="s">
        <v>484</v>
      </c>
      <c r="J50" s="636"/>
      <c r="K50" s="590" t="s">
        <v>492</v>
      </c>
      <c r="L50" s="90"/>
      <c r="M50" s="81"/>
      <c r="N50" s="122"/>
      <c r="O50" s="123"/>
      <c r="P50" s="76">
        <f t="shared" si="0"/>
        <v>0</v>
      </c>
      <c r="Q50" s="122"/>
      <c r="R50" s="124">
        <f t="shared" si="1"/>
        <v>0</v>
      </c>
      <c r="S50" s="76" t="str">
        <f t="shared" si="2"/>
        <v/>
      </c>
      <c r="T50" s="107"/>
      <c r="U50" s="122"/>
      <c r="V50" s="123"/>
      <c r="W50" s="76">
        <f t="shared" si="3"/>
        <v>0</v>
      </c>
      <c r="X50" s="122"/>
      <c r="Y50" s="124">
        <f t="shared" si="4"/>
        <v>0</v>
      </c>
      <c r="Z50" s="76" t="str">
        <f t="shared" si="5"/>
        <v/>
      </c>
    </row>
    <row r="51" spans="1:26" s="52" customFormat="1" x14ac:dyDescent="0.15">
      <c r="A51" s="109"/>
      <c r="B51" s="121"/>
      <c r="C51" s="67"/>
      <c r="D51" s="591" t="s">
        <v>485</v>
      </c>
      <c r="E51" s="636"/>
      <c r="F51" s="590" t="s">
        <v>492</v>
      </c>
      <c r="G51" s="121"/>
      <c r="H51" s="67"/>
      <c r="I51" s="591" t="s">
        <v>485</v>
      </c>
      <c r="J51" s="636"/>
      <c r="K51" s="590" t="s">
        <v>492</v>
      </c>
      <c r="L51" s="90"/>
      <c r="M51" s="81"/>
      <c r="N51" s="122"/>
      <c r="O51" s="123"/>
      <c r="P51" s="76">
        <f t="shared" si="0"/>
        <v>0</v>
      </c>
      <c r="Q51" s="122"/>
      <c r="R51" s="124">
        <f t="shared" si="1"/>
        <v>0</v>
      </c>
      <c r="S51" s="76" t="str">
        <f t="shared" si="2"/>
        <v/>
      </c>
      <c r="T51" s="107"/>
      <c r="U51" s="122"/>
      <c r="V51" s="123"/>
      <c r="W51" s="76">
        <f t="shared" si="3"/>
        <v>0</v>
      </c>
      <c r="X51" s="122"/>
      <c r="Y51" s="124">
        <f t="shared" si="4"/>
        <v>0</v>
      </c>
      <c r="Z51" s="76" t="str">
        <f t="shared" si="5"/>
        <v/>
      </c>
    </row>
    <row r="52" spans="1:26" s="52" customFormat="1" x14ac:dyDescent="0.15">
      <c r="A52" s="109"/>
      <c r="B52" s="121"/>
      <c r="C52" s="67"/>
      <c r="D52" s="591" t="s">
        <v>494</v>
      </c>
      <c r="E52" s="636"/>
      <c r="F52" s="590" t="s">
        <v>492</v>
      </c>
      <c r="G52" s="121"/>
      <c r="H52" s="67"/>
      <c r="I52" s="591" t="s">
        <v>494</v>
      </c>
      <c r="J52" s="636"/>
      <c r="K52" s="590" t="s">
        <v>492</v>
      </c>
      <c r="L52" s="90"/>
      <c r="M52" s="81"/>
      <c r="N52" s="122"/>
      <c r="O52" s="123"/>
      <c r="P52" s="76">
        <f t="shared" si="0"/>
        <v>0</v>
      </c>
      <c r="Q52" s="122"/>
      <c r="R52" s="124">
        <f t="shared" si="1"/>
        <v>0</v>
      </c>
      <c r="S52" s="76" t="str">
        <f t="shared" si="2"/>
        <v/>
      </c>
      <c r="T52" s="107"/>
      <c r="U52" s="122"/>
      <c r="V52" s="123"/>
      <c r="W52" s="76">
        <f t="shared" si="3"/>
        <v>0</v>
      </c>
      <c r="X52" s="122"/>
      <c r="Y52" s="124">
        <f t="shared" si="4"/>
        <v>0</v>
      </c>
      <c r="Z52" s="76" t="str">
        <f t="shared" si="5"/>
        <v/>
      </c>
    </row>
    <row r="53" spans="1:26" s="52" customFormat="1" x14ac:dyDescent="0.15">
      <c r="A53" s="109"/>
      <c r="B53" s="121"/>
      <c r="C53" s="67"/>
      <c r="D53" s="591" t="s">
        <v>495</v>
      </c>
      <c r="E53" s="636"/>
      <c r="F53" s="590" t="s">
        <v>492</v>
      </c>
      <c r="G53" s="121"/>
      <c r="H53" s="67"/>
      <c r="I53" s="591" t="s">
        <v>495</v>
      </c>
      <c r="J53" s="636"/>
      <c r="K53" s="590" t="s">
        <v>492</v>
      </c>
      <c r="L53" s="90"/>
      <c r="M53" s="81"/>
      <c r="N53" s="122"/>
      <c r="O53" s="123"/>
      <c r="P53" s="76">
        <f t="shared" si="0"/>
        <v>0</v>
      </c>
      <c r="Q53" s="122"/>
      <c r="R53" s="124">
        <f t="shared" si="1"/>
        <v>0</v>
      </c>
      <c r="S53" s="76" t="str">
        <f t="shared" si="2"/>
        <v/>
      </c>
      <c r="T53" s="107"/>
      <c r="U53" s="122"/>
      <c r="V53" s="123"/>
      <c r="W53" s="76">
        <f t="shared" si="3"/>
        <v>0</v>
      </c>
      <c r="X53" s="122"/>
      <c r="Y53" s="124">
        <f t="shared" si="4"/>
        <v>0</v>
      </c>
      <c r="Z53" s="76" t="str">
        <f t="shared" si="5"/>
        <v/>
      </c>
    </row>
    <row r="54" spans="1:26" s="52" customFormat="1" x14ac:dyDescent="0.15">
      <c r="A54" s="109"/>
      <c r="B54" s="121" t="s">
        <v>231</v>
      </c>
      <c r="C54" s="64">
        <f>E54+E55</f>
        <v>0</v>
      </c>
      <c r="D54" s="67" t="s">
        <v>496</v>
      </c>
      <c r="E54" s="636"/>
      <c r="F54" s="590" t="s">
        <v>492</v>
      </c>
      <c r="G54" s="121" t="s">
        <v>231</v>
      </c>
      <c r="H54" s="64">
        <f>J54+J55</f>
        <v>0</v>
      </c>
      <c r="I54" s="67" t="s">
        <v>496</v>
      </c>
      <c r="J54" s="636"/>
      <c r="K54" s="590" t="s">
        <v>492</v>
      </c>
      <c r="L54" s="90"/>
      <c r="M54" s="81"/>
      <c r="N54" s="122" t="s">
        <v>232</v>
      </c>
      <c r="O54" s="123">
        <f>C54</f>
        <v>0</v>
      </c>
      <c r="P54" s="76">
        <f t="shared" si="0"/>
        <v>0</v>
      </c>
      <c r="Q54" s="122"/>
      <c r="R54" s="124">
        <f t="shared" si="1"/>
        <v>0</v>
      </c>
      <c r="S54" s="76" t="str">
        <f t="shared" si="2"/>
        <v/>
      </c>
      <c r="T54" s="107"/>
      <c r="U54" s="122" t="s">
        <v>232</v>
      </c>
      <c r="V54" s="123">
        <f>H54</f>
        <v>0</v>
      </c>
      <c r="W54" s="76">
        <f t="shared" si="3"/>
        <v>0</v>
      </c>
      <c r="X54" s="122"/>
      <c r="Y54" s="124">
        <f t="shared" si="4"/>
        <v>0</v>
      </c>
      <c r="Z54" s="76" t="str">
        <f t="shared" si="5"/>
        <v/>
      </c>
    </row>
    <row r="55" spans="1:26" s="52" customFormat="1" x14ac:dyDescent="0.15">
      <c r="A55" s="109"/>
      <c r="B55" s="121"/>
      <c r="C55" s="67"/>
      <c r="D55" s="591" t="s">
        <v>497</v>
      </c>
      <c r="E55" s="636"/>
      <c r="F55" s="590" t="s">
        <v>492</v>
      </c>
      <c r="G55" s="121"/>
      <c r="H55" s="67"/>
      <c r="I55" s="591" t="s">
        <v>497</v>
      </c>
      <c r="J55" s="636"/>
      <c r="K55" s="590" t="s">
        <v>492</v>
      </c>
      <c r="L55" s="90"/>
      <c r="M55" s="81"/>
      <c r="N55" s="122"/>
      <c r="O55" s="123"/>
      <c r="P55" s="76">
        <f t="shared" si="0"/>
        <v>0</v>
      </c>
      <c r="Q55" s="122"/>
      <c r="R55" s="124">
        <f t="shared" si="1"/>
        <v>0</v>
      </c>
      <c r="S55" s="76" t="str">
        <f t="shared" si="2"/>
        <v/>
      </c>
      <c r="T55" s="107"/>
      <c r="U55" s="122"/>
      <c r="V55" s="123"/>
      <c r="W55" s="76">
        <f t="shared" si="3"/>
        <v>0</v>
      </c>
      <c r="X55" s="122"/>
      <c r="Y55" s="124">
        <f t="shared" si="4"/>
        <v>0</v>
      </c>
      <c r="Z55" s="76" t="str">
        <f t="shared" si="5"/>
        <v/>
      </c>
    </row>
    <row r="56" spans="1:26" s="52" customFormat="1" x14ac:dyDescent="0.15">
      <c r="A56" s="109"/>
      <c r="B56" s="121" t="s">
        <v>233</v>
      </c>
      <c r="C56" s="125">
        <v>5000</v>
      </c>
      <c r="D56" s="67" t="s">
        <v>492</v>
      </c>
      <c r="E56" s="67"/>
      <c r="F56" s="590"/>
      <c r="G56" s="121" t="s">
        <v>233</v>
      </c>
      <c r="H56" s="125"/>
      <c r="I56" s="67" t="s">
        <v>492</v>
      </c>
      <c r="J56" s="67"/>
      <c r="K56" s="590"/>
      <c r="L56" s="90"/>
      <c r="M56" s="81"/>
      <c r="N56" s="122" t="s">
        <v>234</v>
      </c>
      <c r="O56" s="123">
        <f>C56</f>
        <v>5000</v>
      </c>
      <c r="P56" s="76">
        <f t="shared" si="0"/>
        <v>0.33333333333333331</v>
      </c>
      <c r="Q56" s="122"/>
      <c r="R56" s="124">
        <f t="shared" si="1"/>
        <v>2</v>
      </c>
      <c r="S56" s="76" t="str">
        <f t="shared" si="2"/>
        <v>飲食店,</v>
      </c>
      <c r="T56" s="107"/>
      <c r="U56" s="122" t="s">
        <v>234</v>
      </c>
      <c r="V56" s="123">
        <f>H56</f>
        <v>0</v>
      </c>
      <c r="W56" s="76">
        <f t="shared" si="3"/>
        <v>0</v>
      </c>
      <c r="X56" s="122"/>
      <c r="Y56" s="124">
        <f t="shared" si="4"/>
        <v>0</v>
      </c>
      <c r="Z56" s="76" t="str">
        <f t="shared" si="5"/>
        <v/>
      </c>
    </row>
    <row r="57" spans="1:26" s="52" customFormat="1" x14ac:dyDescent="0.15">
      <c r="A57" s="109"/>
      <c r="B57" s="121" t="s">
        <v>235</v>
      </c>
      <c r="C57" s="64">
        <f>E57+E58+E59</f>
        <v>0</v>
      </c>
      <c r="D57" s="67" t="s">
        <v>498</v>
      </c>
      <c r="E57" s="636"/>
      <c r="F57" s="590" t="s">
        <v>492</v>
      </c>
      <c r="G57" s="121" t="s">
        <v>235</v>
      </c>
      <c r="H57" s="64">
        <f>J57+J58+J59</f>
        <v>0</v>
      </c>
      <c r="I57" s="67" t="s">
        <v>498</v>
      </c>
      <c r="J57" s="636"/>
      <c r="K57" s="590" t="s">
        <v>492</v>
      </c>
      <c r="L57" s="90"/>
      <c r="M57" s="81"/>
      <c r="N57" s="122" t="s">
        <v>236</v>
      </c>
      <c r="O57" s="123">
        <f>C57</f>
        <v>0</v>
      </c>
      <c r="P57" s="76">
        <f t="shared" si="0"/>
        <v>0</v>
      </c>
      <c r="Q57" s="122"/>
      <c r="R57" s="124">
        <f t="shared" si="1"/>
        <v>0</v>
      </c>
      <c r="S57" s="76" t="str">
        <f t="shared" si="2"/>
        <v/>
      </c>
      <c r="T57" s="107"/>
      <c r="U57" s="122" t="s">
        <v>236</v>
      </c>
      <c r="V57" s="123">
        <f>H57</f>
        <v>0</v>
      </c>
      <c r="W57" s="76">
        <f t="shared" si="3"/>
        <v>0</v>
      </c>
      <c r="X57" s="122"/>
      <c r="Y57" s="124">
        <f t="shared" si="4"/>
        <v>0</v>
      </c>
      <c r="Z57" s="76" t="str">
        <f t="shared" si="5"/>
        <v/>
      </c>
    </row>
    <row r="58" spans="1:26" s="52" customFormat="1" x14ac:dyDescent="0.15">
      <c r="A58" s="109"/>
      <c r="B58" s="121"/>
      <c r="C58" s="67"/>
      <c r="D58" s="591" t="s">
        <v>499</v>
      </c>
      <c r="E58" s="636"/>
      <c r="F58" s="590" t="s">
        <v>492</v>
      </c>
      <c r="G58" s="121"/>
      <c r="H58" s="67"/>
      <c r="I58" s="591" t="s">
        <v>499</v>
      </c>
      <c r="J58" s="636"/>
      <c r="K58" s="590" t="s">
        <v>492</v>
      </c>
      <c r="L58" s="90"/>
      <c r="M58" s="81"/>
      <c r="N58" s="122"/>
      <c r="O58" s="123"/>
      <c r="P58" s="76">
        <f t="shared" si="0"/>
        <v>0</v>
      </c>
      <c r="Q58" s="122"/>
      <c r="R58" s="124">
        <f t="shared" si="1"/>
        <v>0</v>
      </c>
      <c r="S58" s="76" t="str">
        <f t="shared" si="2"/>
        <v/>
      </c>
      <c r="T58" s="107"/>
      <c r="U58" s="122"/>
      <c r="V58" s="123"/>
      <c r="W58" s="76">
        <f t="shared" si="3"/>
        <v>0</v>
      </c>
      <c r="X58" s="122"/>
      <c r="Y58" s="124">
        <f t="shared" si="4"/>
        <v>0</v>
      </c>
      <c r="Z58" s="76" t="str">
        <f t="shared" si="5"/>
        <v/>
      </c>
    </row>
    <row r="59" spans="1:26" s="52" customFormat="1" x14ac:dyDescent="0.15">
      <c r="A59" s="109"/>
      <c r="B59" s="121"/>
      <c r="C59" s="67"/>
      <c r="D59" s="591" t="s">
        <v>500</v>
      </c>
      <c r="E59" s="636"/>
      <c r="F59" s="590" t="s">
        <v>492</v>
      </c>
      <c r="G59" s="121"/>
      <c r="H59" s="67"/>
      <c r="I59" s="591" t="s">
        <v>500</v>
      </c>
      <c r="J59" s="636"/>
      <c r="K59" s="590" t="s">
        <v>492</v>
      </c>
      <c r="L59" s="90"/>
      <c r="M59" s="81"/>
      <c r="N59" s="122"/>
      <c r="O59" s="123"/>
      <c r="P59" s="76">
        <f t="shared" si="0"/>
        <v>0</v>
      </c>
      <c r="Q59" s="122"/>
      <c r="R59" s="124">
        <f t="shared" si="1"/>
        <v>0</v>
      </c>
      <c r="S59" s="76" t="str">
        <f t="shared" si="2"/>
        <v/>
      </c>
      <c r="T59" s="107"/>
      <c r="U59" s="122"/>
      <c r="V59" s="123"/>
      <c r="W59" s="76">
        <f t="shared" si="3"/>
        <v>0</v>
      </c>
      <c r="X59" s="122"/>
      <c r="Y59" s="124">
        <f t="shared" si="4"/>
        <v>0</v>
      </c>
      <c r="Z59" s="76" t="str">
        <f t="shared" si="5"/>
        <v/>
      </c>
    </row>
    <row r="60" spans="1:26" s="52" customFormat="1" x14ac:dyDescent="0.15">
      <c r="A60" s="109"/>
      <c r="B60" s="121" t="s">
        <v>237</v>
      </c>
      <c r="C60" s="636"/>
      <c r="D60" s="67" t="s">
        <v>492</v>
      </c>
      <c r="E60" s="67"/>
      <c r="F60" s="590"/>
      <c r="G60" s="121" t="s">
        <v>237</v>
      </c>
      <c r="H60" s="636">
        <v>5000</v>
      </c>
      <c r="I60" s="67" t="s">
        <v>492</v>
      </c>
      <c r="J60" s="67"/>
      <c r="K60" s="590"/>
      <c r="L60" s="90"/>
      <c r="M60" s="81"/>
      <c r="N60" s="122" t="s">
        <v>238</v>
      </c>
      <c r="O60" s="123">
        <f>C61</f>
        <v>0</v>
      </c>
      <c r="P60" s="76">
        <f t="shared" si="0"/>
        <v>0</v>
      </c>
      <c r="Q60" s="122">
        <f>O60*E68</f>
        <v>0</v>
      </c>
      <c r="R60" s="124">
        <f t="shared" si="1"/>
        <v>0</v>
      </c>
      <c r="S60" s="76" t="str">
        <f t="shared" si="2"/>
        <v/>
      </c>
      <c r="T60" s="107"/>
      <c r="U60" s="122" t="s">
        <v>238</v>
      </c>
      <c r="V60" s="123">
        <f>H61</f>
        <v>0</v>
      </c>
      <c r="W60" s="76">
        <f t="shared" si="3"/>
        <v>0</v>
      </c>
      <c r="X60" s="122">
        <f>V60*J68</f>
        <v>0</v>
      </c>
      <c r="Y60" s="124">
        <f t="shared" si="4"/>
        <v>0</v>
      </c>
      <c r="Z60" s="76" t="str">
        <f t="shared" si="5"/>
        <v/>
      </c>
    </row>
    <row r="61" spans="1:26" x14ac:dyDescent="0.15">
      <c r="A61" s="109"/>
      <c r="B61" s="121" t="s">
        <v>239</v>
      </c>
      <c r="C61" s="636"/>
      <c r="D61" s="67" t="s">
        <v>492</v>
      </c>
      <c r="E61" s="67"/>
      <c r="F61" s="590"/>
      <c r="G61" s="121" t="s">
        <v>239</v>
      </c>
      <c r="H61" s="636"/>
      <c r="I61" s="67" t="s">
        <v>492</v>
      </c>
      <c r="J61" s="67"/>
      <c r="K61" s="590"/>
      <c r="L61" s="90"/>
      <c r="M61" s="81"/>
      <c r="N61" s="122" t="s">
        <v>240</v>
      </c>
      <c r="O61" s="123">
        <f>C62</f>
        <v>0</v>
      </c>
      <c r="P61" s="76">
        <f t="shared" si="0"/>
        <v>0</v>
      </c>
      <c r="Q61" s="122">
        <f>O61*E69</f>
        <v>0</v>
      </c>
      <c r="R61" s="124">
        <f t="shared" si="1"/>
        <v>0</v>
      </c>
      <c r="S61" s="76" t="str">
        <f>IF(AND(0&lt;R61,R61&lt;4),N61&amp;",","")</f>
        <v/>
      </c>
      <c r="T61" s="107"/>
      <c r="U61" s="122" t="s">
        <v>240</v>
      </c>
      <c r="V61" s="123">
        <f>H62</f>
        <v>0</v>
      </c>
      <c r="W61" s="76">
        <f t="shared" si="3"/>
        <v>0</v>
      </c>
      <c r="X61" s="122">
        <f>V61*J69</f>
        <v>0</v>
      </c>
      <c r="Y61" s="124">
        <f t="shared" si="4"/>
        <v>0</v>
      </c>
      <c r="Z61" s="76" t="str">
        <f t="shared" si="5"/>
        <v/>
      </c>
    </row>
    <row r="62" spans="1:26" x14ac:dyDescent="0.15">
      <c r="A62" s="109"/>
      <c r="B62" s="121" t="s">
        <v>241</v>
      </c>
      <c r="C62" s="636"/>
      <c r="D62" s="67" t="s">
        <v>492</v>
      </c>
      <c r="E62" s="67"/>
      <c r="F62" s="590"/>
      <c r="G62" s="121" t="s">
        <v>241</v>
      </c>
      <c r="H62" s="636"/>
      <c r="I62" s="67" t="s">
        <v>492</v>
      </c>
      <c r="J62" s="67"/>
      <c r="K62" s="590"/>
      <c r="L62" s="90"/>
      <c r="M62" s="81"/>
      <c r="N62" s="122" t="s">
        <v>242</v>
      </c>
      <c r="O62" s="123">
        <f>C64</f>
        <v>0</v>
      </c>
      <c r="P62" s="76">
        <f t="shared" si="0"/>
        <v>0</v>
      </c>
      <c r="Q62" s="122">
        <f>O62*E70</f>
        <v>0</v>
      </c>
      <c r="R62" s="124">
        <f t="shared" si="1"/>
        <v>0</v>
      </c>
      <c r="S62" s="76" t="str">
        <f t="shared" si="2"/>
        <v/>
      </c>
      <c r="T62" s="107"/>
      <c r="U62" s="122" t="s">
        <v>242</v>
      </c>
      <c r="V62" s="123">
        <f>H64</f>
        <v>0</v>
      </c>
      <c r="W62" s="76">
        <f t="shared" si="3"/>
        <v>0</v>
      </c>
      <c r="X62" s="122">
        <f>V62*J70</f>
        <v>0</v>
      </c>
      <c r="Y62" s="124">
        <f t="shared" si="4"/>
        <v>0</v>
      </c>
      <c r="Z62" s="76" t="str">
        <f t="shared" si="5"/>
        <v/>
      </c>
    </row>
    <row r="63" spans="1:26" x14ac:dyDescent="0.15">
      <c r="A63" s="109"/>
      <c r="B63" s="121" t="s">
        <v>486</v>
      </c>
      <c r="C63" s="64">
        <f>SUM(C47:C62)</f>
        <v>15000</v>
      </c>
      <c r="D63" s="67" t="s">
        <v>492</v>
      </c>
      <c r="E63" s="67"/>
      <c r="F63" s="590"/>
      <c r="G63" s="121" t="s">
        <v>486</v>
      </c>
      <c r="H63" s="64">
        <f>SUM(H47:H62)</f>
        <v>15000</v>
      </c>
      <c r="I63" s="67" t="s">
        <v>492</v>
      </c>
      <c r="J63" s="67"/>
      <c r="K63" s="590"/>
      <c r="L63" s="90"/>
      <c r="M63" s="81"/>
      <c r="N63" s="122" t="s">
        <v>244</v>
      </c>
      <c r="O63" s="123">
        <f>C60</f>
        <v>0</v>
      </c>
      <c r="P63" s="76">
        <f>O63/O$67</f>
        <v>0</v>
      </c>
      <c r="Q63" s="122"/>
      <c r="R63" s="124">
        <f t="shared" si="1"/>
        <v>0</v>
      </c>
      <c r="S63" s="76" t="str">
        <f t="shared" si="2"/>
        <v/>
      </c>
      <c r="T63" s="107"/>
      <c r="U63" s="122" t="s">
        <v>244</v>
      </c>
      <c r="V63" s="123">
        <f>H60</f>
        <v>5000</v>
      </c>
      <c r="W63" s="76">
        <f>V63/V$67</f>
        <v>0.33333333333333331</v>
      </c>
      <c r="X63" s="122"/>
      <c r="Y63" s="124">
        <f t="shared" si="4"/>
        <v>2</v>
      </c>
      <c r="Z63" s="76" t="str">
        <f t="shared" si="5"/>
        <v>工場,</v>
      </c>
    </row>
    <row r="64" spans="1:26" x14ac:dyDescent="0.15">
      <c r="A64" s="109"/>
      <c r="B64" s="126" t="s">
        <v>243</v>
      </c>
      <c r="C64" s="64">
        <f>E64+E65</f>
        <v>0</v>
      </c>
      <c r="D64" s="67" t="s">
        <v>487</v>
      </c>
      <c r="E64" s="636"/>
      <c r="F64" s="590" t="s">
        <v>492</v>
      </c>
      <c r="G64" s="126" t="s">
        <v>243</v>
      </c>
      <c r="H64" s="64">
        <f>J64+J65</f>
        <v>0</v>
      </c>
      <c r="I64" s="67" t="s">
        <v>487</v>
      </c>
      <c r="J64" s="636"/>
      <c r="K64" s="590" t="s">
        <v>492</v>
      </c>
      <c r="L64" s="90"/>
      <c r="M64" s="81"/>
      <c r="N64" s="122"/>
      <c r="O64" s="123"/>
      <c r="P64" s="618"/>
      <c r="Q64" s="122"/>
      <c r="R64" s="587"/>
      <c r="S64" s="76"/>
      <c r="T64" s="107"/>
      <c r="U64" s="122"/>
      <c r="V64" s="123"/>
      <c r="W64" s="618"/>
      <c r="X64" s="122"/>
      <c r="Y64" s="587"/>
      <c r="Z64" s="76"/>
    </row>
    <row r="65" spans="1:26" x14ac:dyDescent="0.15">
      <c r="A65" s="109"/>
      <c r="B65" s="592"/>
      <c r="C65" s="67"/>
      <c r="D65" s="591" t="s">
        <v>488</v>
      </c>
      <c r="E65" s="636"/>
      <c r="F65" s="590" t="s">
        <v>492</v>
      </c>
      <c r="G65" s="592"/>
      <c r="H65" s="67"/>
      <c r="I65" s="591" t="s">
        <v>488</v>
      </c>
      <c r="J65" s="636"/>
      <c r="K65" s="590" t="s">
        <v>492</v>
      </c>
      <c r="L65" s="90"/>
      <c r="M65" s="81"/>
      <c r="N65" s="122"/>
      <c r="O65" s="123"/>
      <c r="P65" s="618"/>
      <c r="Q65" s="122"/>
      <c r="R65" s="587"/>
      <c r="S65" s="76"/>
      <c r="T65" s="107"/>
      <c r="U65" s="122"/>
      <c r="V65" s="123"/>
      <c r="W65" s="618"/>
      <c r="X65" s="122"/>
      <c r="Y65" s="587"/>
      <c r="Z65" s="76"/>
    </row>
    <row r="66" spans="1:26" x14ac:dyDescent="0.15">
      <c r="A66" s="109"/>
      <c r="B66" s="592"/>
      <c r="C66" s="67"/>
      <c r="D66" s="67"/>
      <c r="E66" s="67"/>
      <c r="F66" s="42"/>
      <c r="G66" s="592"/>
      <c r="H66" s="67"/>
      <c r="I66" s="67"/>
      <c r="J66" s="67"/>
      <c r="K66" s="42"/>
      <c r="L66" s="90"/>
      <c r="M66" s="81"/>
      <c r="N66" s="122"/>
      <c r="O66" s="123"/>
      <c r="P66" s="618"/>
      <c r="Q66" s="122"/>
      <c r="R66" s="587"/>
      <c r="S66" s="76"/>
      <c r="T66" s="107"/>
      <c r="U66" s="122"/>
      <c r="V66" s="123"/>
      <c r="W66" s="618"/>
      <c r="X66" s="122"/>
      <c r="Y66" s="587"/>
      <c r="Z66" s="76"/>
    </row>
    <row r="67" spans="1:26" x14ac:dyDescent="0.15">
      <c r="A67" s="109"/>
      <c r="B67" s="127" t="s">
        <v>245</v>
      </c>
      <c r="C67" s="128"/>
      <c r="D67" s="128"/>
      <c r="E67" s="594"/>
      <c r="F67" s="129"/>
      <c r="G67" s="128"/>
      <c r="H67" s="128"/>
      <c r="I67" s="128"/>
      <c r="J67" s="594"/>
      <c r="K67" s="129"/>
      <c r="L67" s="90"/>
      <c r="M67" s="81"/>
      <c r="N67" s="122" t="s">
        <v>246</v>
      </c>
      <c r="O67" s="130">
        <f>SUM(O47:O63)</f>
        <v>15000</v>
      </c>
      <c r="P67" s="618"/>
      <c r="Q67" s="130">
        <f>SUM(Q47:Q63)</f>
        <v>0</v>
      </c>
      <c r="R67" s="21"/>
      <c r="S67" s="131" t="str">
        <f>IF(MAX(R47:R63)&gt;3,"等","")</f>
        <v/>
      </c>
      <c r="T67" s="107"/>
      <c r="U67" s="122" t="s">
        <v>246</v>
      </c>
      <c r="V67" s="132">
        <f>SUM(V47:V63)</f>
        <v>15000</v>
      </c>
      <c r="W67" s="618"/>
      <c r="X67" s="132">
        <f>SUM(X47:X63)</f>
        <v>0</v>
      </c>
      <c r="Z67" s="131" t="str">
        <f>IF(MAX(Y47:Y63)&gt;3,"等","")</f>
        <v/>
      </c>
    </row>
    <row r="68" spans="1:26" x14ac:dyDescent="0.15">
      <c r="A68" s="109"/>
      <c r="B68" s="121" t="s">
        <v>247</v>
      </c>
      <c r="C68" s="84"/>
      <c r="D68" s="588"/>
      <c r="E68" s="595"/>
      <c r="F68" s="590"/>
      <c r="G68" s="121" t="s">
        <v>247</v>
      </c>
      <c r="H68" s="84"/>
      <c r="I68" s="588"/>
      <c r="J68" s="595"/>
      <c r="K68" s="590"/>
      <c r="L68" s="90"/>
      <c r="M68" s="81"/>
      <c r="N68" s="133"/>
      <c r="O68" s="4"/>
      <c r="P68" s="133"/>
      <c r="Q68" s="21"/>
      <c r="R68" s="21"/>
      <c r="S68" s="45" t="str">
        <f>S47&amp;S49&amp;S54&amp;S56&amp;S57&amp;S60&amp;S61&amp;S62&amp;S63&amp;S67</f>
        <v>事務所,飲食店,</v>
      </c>
      <c r="T68" s="45"/>
      <c r="U68" s="133"/>
      <c r="V68" s="4"/>
      <c r="W68" s="133"/>
      <c r="Z68" s="45" t="str">
        <f>Z47&amp;Z49&amp;Z54&amp;Z56&amp;Z57&amp;Z60&amp;Z61&amp;Z62&amp;Z63&amp;Z67</f>
        <v>事務所,工場,</v>
      </c>
    </row>
    <row r="69" spans="1:26" x14ac:dyDescent="0.15">
      <c r="A69" s="109"/>
      <c r="B69" s="121" t="s">
        <v>248</v>
      </c>
      <c r="C69" s="84"/>
      <c r="D69" s="588"/>
      <c r="E69" s="595"/>
      <c r="F69" s="590"/>
      <c r="G69" s="121" t="s">
        <v>248</v>
      </c>
      <c r="H69" s="84"/>
      <c r="I69" s="588"/>
      <c r="J69" s="595"/>
      <c r="K69" s="590"/>
      <c r="L69" s="90"/>
      <c r="M69" s="81"/>
      <c r="N69" s="133"/>
      <c r="O69" s="4"/>
      <c r="P69" s="133"/>
      <c r="Q69" s="21"/>
      <c r="R69" s="21"/>
    </row>
    <row r="70" spans="1:26" x14ac:dyDescent="0.15">
      <c r="A70" s="109"/>
      <c r="B70" s="126" t="s">
        <v>501</v>
      </c>
      <c r="C70" s="593"/>
      <c r="D70" s="593"/>
      <c r="E70" s="609">
        <f>IF(C64=0,0,E64/C64)</f>
        <v>0</v>
      </c>
      <c r="F70" s="590"/>
      <c r="G70" s="126" t="s">
        <v>501</v>
      </c>
      <c r="H70" s="593"/>
      <c r="I70" s="593"/>
      <c r="J70" s="609">
        <f>IF(H64=0,0,J64/H64)</f>
        <v>0</v>
      </c>
      <c r="K70" s="590"/>
      <c r="L70" s="90"/>
      <c r="M70" s="81"/>
      <c r="N70" s="133"/>
      <c r="O70" s="4"/>
      <c r="P70" s="133"/>
      <c r="Q70" s="21"/>
      <c r="R70" s="21"/>
    </row>
    <row r="71" spans="1:26" customFormat="1" ht="14.25" thickBot="1" x14ac:dyDescent="0.2">
      <c r="A71" s="498"/>
      <c r="B71" s="499"/>
      <c r="C71" s="500"/>
      <c r="D71" s="500"/>
      <c r="E71" s="500"/>
      <c r="F71" s="501"/>
      <c r="G71" s="500"/>
      <c r="H71" s="500"/>
      <c r="I71" s="500"/>
      <c r="J71" s="500"/>
      <c r="K71" s="501"/>
      <c r="L71" s="498"/>
      <c r="M71" s="498"/>
      <c r="N71" s="596" t="s">
        <v>5</v>
      </c>
      <c r="O71" s="597" t="s">
        <v>228</v>
      </c>
      <c r="P71" s="598">
        <f>E47</f>
        <v>10000</v>
      </c>
      <c r="U71" s="596" t="s">
        <v>5</v>
      </c>
      <c r="V71" s="597" t="s">
        <v>228</v>
      </c>
      <c r="W71" s="598">
        <f>J47</f>
        <v>10000</v>
      </c>
    </row>
    <row r="72" spans="1:26" ht="14.25" thickBot="1" x14ac:dyDescent="0.2">
      <c r="A72" s="109"/>
      <c r="B72" s="801"/>
      <c r="C72" s="801"/>
      <c r="D72" s="801"/>
      <c r="E72" s="801"/>
      <c r="F72" s="801"/>
      <c r="G72" s="801"/>
      <c r="H72" s="109"/>
      <c r="I72" s="109"/>
      <c r="J72" s="109"/>
      <c r="K72" s="109"/>
      <c r="L72" s="90"/>
      <c r="M72" s="81"/>
      <c r="N72" s="599"/>
      <c r="O72" s="597" t="s">
        <v>502</v>
      </c>
      <c r="P72" s="598">
        <f t="shared" ref="P72:P89" si="6">E48</f>
        <v>0</v>
      </c>
      <c r="Q72" s="78"/>
      <c r="R72" s="78"/>
      <c r="U72" s="599"/>
      <c r="V72" s="597" t="s">
        <v>502</v>
      </c>
      <c r="W72" s="598">
        <f t="shared" ref="W72:W89" si="7">J48</f>
        <v>0</v>
      </c>
    </row>
    <row r="73" spans="1:26" ht="14.25" hidden="1" thickBot="1" x14ac:dyDescent="0.2">
      <c r="A73" s="109"/>
      <c r="B73" s="134" t="s">
        <v>249</v>
      </c>
      <c r="C73" s="135"/>
      <c r="D73" s="135"/>
      <c r="E73" s="135"/>
      <c r="F73" s="135"/>
      <c r="G73" s="135"/>
      <c r="H73" s="136"/>
      <c r="I73" s="136"/>
      <c r="J73" s="136"/>
      <c r="K73" s="137"/>
      <c r="L73" s="90"/>
      <c r="M73" s="81"/>
      <c r="N73" s="600" t="s">
        <v>503</v>
      </c>
      <c r="O73" s="597" t="s">
        <v>504</v>
      </c>
      <c r="P73" s="598">
        <f t="shared" si="6"/>
        <v>0</v>
      </c>
      <c r="Q73" s="78"/>
      <c r="R73" s="78"/>
      <c r="U73" s="600" t="s">
        <v>503</v>
      </c>
      <c r="V73" s="597" t="s">
        <v>504</v>
      </c>
      <c r="W73" s="598">
        <f t="shared" si="7"/>
        <v>0</v>
      </c>
    </row>
    <row r="74" spans="1:26" ht="14.25" hidden="1" thickBot="1" x14ac:dyDescent="0.2">
      <c r="A74" s="109"/>
      <c r="B74" s="138" t="s">
        <v>250</v>
      </c>
      <c r="C74" s="139" t="s">
        <v>251</v>
      </c>
      <c r="D74" s="140" t="s">
        <v>252</v>
      </c>
      <c r="E74" s="140"/>
      <c r="F74" s="141"/>
      <c r="G74" s="141"/>
      <c r="H74" s="141"/>
      <c r="I74" s="142"/>
      <c r="J74" s="142"/>
      <c r="K74" s="143"/>
      <c r="L74" s="90"/>
      <c r="M74" s="81"/>
      <c r="N74" s="600"/>
      <c r="O74" s="597" t="s">
        <v>525</v>
      </c>
      <c r="P74" s="598">
        <f t="shared" si="6"/>
        <v>0</v>
      </c>
      <c r="Q74" s="23"/>
      <c r="R74" s="23"/>
      <c r="U74" s="600"/>
      <c r="V74" s="597" t="s">
        <v>525</v>
      </c>
      <c r="W74" s="598">
        <f t="shared" si="7"/>
        <v>0</v>
      </c>
    </row>
    <row r="75" spans="1:26" hidden="1" x14ac:dyDescent="0.15">
      <c r="A75" s="109"/>
      <c r="B75" s="144" t="s">
        <v>253</v>
      </c>
      <c r="C75" s="145" t="s">
        <v>254</v>
      </c>
      <c r="D75" s="146" t="s">
        <v>255</v>
      </c>
      <c r="E75" s="146"/>
      <c r="F75" s="146"/>
      <c r="G75" s="147" t="s">
        <v>256</v>
      </c>
      <c r="H75" s="147" t="s">
        <v>257</v>
      </c>
      <c r="I75" s="146"/>
      <c r="J75" s="146"/>
      <c r="K75" s="148"/>
      <c r="L75" s="90"/>
      <c r="M75" s="81"/>
      <c r="N75" s="600"/>
      <c r="O75" s="597" t="s">
        <v>526</v>
      </c>
      <c r="P75" s="598">
        <f t="shared" si="6"/>
        <v>0</v>
      </c>
      <c r="Q75" s="23"/>
      <c r="R75" s="23"/>
      <c r="U75" s="600"/>
      <c r="V75" s="597" t="s">
        <v>526</v>
      </c>
      <c r="W75" s="598">
        <f t="shared" si="7"/>
        <v>0</v>
      </c>
    </row>
    <row r="76" spans="1:26" ht="14.25" hidden="1" thickBot="1" x14ac:dyDescent="0.2">
      <c r="A76" s="36"/>
      <c r="B76" s="138" t="s">
        <v>258</v>
      </c>
      <c r="C76" s="149" t="s">
        <v>259</v>
      </c>
      <c r="D76" s="150" t="s">
        <v>260</v>
      </c>
      <c r="E76" s="150"/>
      <c r="F76" s="151"/>
      <c r="G76" s="151"/>
      <c r="H76" s="151"/>
      <c r="I76" s="151"/>
      <c r="J76" s="151"/>
      <c r="K76" s="152"/>
      <c r="L76" s="153"/>
      <c r="M76" s="36"/>
      <c r="N76" s="600"/>
      <c r="O76" s="597" t="s">
        <v>505</v>
      </c>
      <c r="P76" s="598">
        <f t="shared" si="6"/>
        <v>0</v>
      </c>
      <c r="Q76"/>
      <c r="R76"/>
      <c r="U76" s="600"/>
      <c r="V76" s="597" t="s">
        <v>505</v>
      </c>
      <c r="W76" s="598">
        <f t="shared" si="7"/>
        <v>0</v>
      </c>
    </row>
    <row r="77" spans="1:26" hidden="1" x14ac:dyDescent="0.15">
      <c r="A77" s="109"/>
      <c r="B77" s="109"/>
      <c r="C77" s="109"/>
      <c r="D77" s="109"/>
      <c r="E77" s="109"/>
      <c r="F77" s="109"/>
      <c r="G77" s="109"/>
      <c r="H77" s="109"/>
      <c r="I77" s="109"/>
      <c r="J77" s="109"/>
      <c r="K77" s="109"/>
      <c r="L77" s="109"/>
      <c r="M77" s="81"/>
      <c r="N77" s="599"/>
      <c r="O77" s="597" t="s">
        <v>506</v>
      </c>
      <c r="P77" s="598">
        <f t="shared" si="6"/>
        <v>0</v>
      </c>
      <c r="Q77" s="23"/>
      <c r="R77" s="23"/>
      <c r="U77" s="599"/>
      <c r="V77" s="597" t="s">
        <v>506</v>
      </c>
      <c r="W77" s="598">
        <f t="shared" si="7"/>
        <v>0</v>
      </c>
    </row>
    <row r="78" spans="1:26" x14ac:dyDescent="0.15">
      <c r="A78" s="36"/>
      <c r="B78" s="154" t="s">
        <v>261</v>
      </c>
      <c r="C78" s="155" t="s">
        <v>262</v>
      </c>
      <c r="D78" s="156"/>
      <c r="E78" s="156"/>
      <c r="F78" s="157"/>
      <c r="G78" s="156"/>
      <c r="H78" s="158"/>
      <c r="I78" s="158"/>
      <c r="J78" s="158"/>
      <c r="K78" s="159"/>
      <c r="L78" s="160"/>
      <c r="M78" s="36"/>
      <c r="N78" s="596" t="s">
        <v>507</v>
      </c>
      <c r="O78" s="597" t="s">
        <v>451</v>
      </c>
      <c r="P78" s="598">
        <f t="shared" si="6"/>
        <v>0</v>
      </c>
      <c r="U78" s="596" t="s">
        <v>507</v>
      </c>
      <c r="V78" s="597" t="s">
        <v>451</v>
      </c>
      <c r="W78" s="598">
        <f t="shared" si="7"/>
        <v>0</v>
      </c>
    </row>
    <row r="79" spans="1:26" x14ac:dyDescent="0.15">
      <c r="A79" s="36"/>
      <c r="B79" s="161" t="s">
        <v>227</v>
      </c>
      <c r="C79" s="162" t="s">
        <v>833</v>
      </c>
      <c r="D79" s="163"/>
      <c r="E79" s="163"/>
      <c r="F79" s="163"/>
      <c r="G79" s="163"/>
      <c r="H79" s="163"/>
      <c r="I79" s="163"/>
      <c r="J79" s="163"/>
      <c r="K79" s="164"/>
      <c r="L79" s="160"/>
      <c r="M79" s="36"/>
      <c r="N79" s="599"/>
      <c r="O79" s="597" t="s">
        <v>508</v>
      </c>
      <c r="P79" s="598">
        <f t="shared" si="6"/>
        <v>0</v>
      </c>
      <c r="Q79" s="21"/>
      <c r="R79" s="21"/>
      <c r="T79" s="21"/>
      <c r="U79" s="599"/>
      <c r="V79" s="597" t="s">
        <v>508</v>
      </c>
      <c r="W79" s="598">
        <f t="shared" si="7"/>
        <v>0</v>
      </c>
    </row>
    <row r="80" spans="1:26" x14ac:dyDescent="0.15">
      <c r="A80" s="36"/>
      <c r="B80" s="165" t="s">
        <v>229</v>
      </c>
      <c r="C80" s="166" t="s">
        <v>263</v>
      </c>
      <c r="D80" s="167"/>
      <c r="E80" s="167"/>
      <c r="F80" s="167"/>
      <c r="G80" s="167"/>
      <c r="H80" s="167"/>
      <c r="I80" s="167"/>
      <c r="J80" s="167"/>
      <c r="K80" s="168"/>
      <c r="L80" s="160"/>
      <c r="M80" s="36"/>
      <c r="N80" s="597" t="s">
        <v>234</v>
      </c>
      <c r="O80" s="601"/>
      <c r="P80" s="598">
        <f>C56</f>
        <v>5000</v>
      </c>
      <c r="Q80" s="21"/>
      <c r="R80" s="21"/>
      <c r="T80" s="21"/>
      <c r="U80" s="597" t="s">
        <v>234</v>
      </c>
      <c r="V80" s="601"/>
      <c r="W80" s="598">
        <f>H56</f>
        <v>0</v>
      </c>
    </row>
    <row r="81" spans="1:23" x14ac:dyDescent="0.15">
      <c r="A81" s="36"/>
      <c r="B81" s="165" t="s">
        <v>231</v>
      </c>
      <c r="C81" s="166" t="s">
        <v>264</v>
      </c>
      <c r="D81" s="167"/>
      <c r="E81" s="167"/>
      <c r="F81" s="167"/>
      <c r="G81" s="167"/>
      <c r="H81" s="167"/>
      <c r="I81" s="167"/>
      <c r="J81" s="167"/>
      <c r="K81" s="168"/>
      <c r="L81" s="160"/>
      <c r="M81" s="36"/>
      <c r="N81" s="596" t="s">
        <v>509</v>
      </c>
      <c r="O81" s="597" t="s">
        <v>510</v>
      </c>
      <c r="P81" s="598">
        <f t="shared" si="6"/>
        <v>0</v>
      </c>
      <c r="Q81" s="21"/>
      <c r="R81" s="21"/>
      <c r="T81" s="21"/>
      <c r="U81" s="596" t="s">
        <v>509</v>
      </c>
      <c r="V81" s="597" t="s">
        <v>510</v>
      </c>
      <c r="W81" s="598">
        <f t="shared" si="7"/>
        <v>0</v>
      </c>
    </row>
    <row r="82" spans="1:23" x14ac:dyDescent="0.15">
      <c r="A82" s="36"/>
      <c r="B82" s="165" t="s">
        <v>233</v>
      </c>
      <c r="C82" s="166" t="s">
        <v>265</v>
      </c>
      <c r="D82" s="167"/>
      <c r="E82" s="167"/>
      <c r="F82" s="167"/>
      <c r="G82" s="167"/>
      <c r="H82" s="167"/>
      <c r="I82" s="167"/>
      <c r="J82" s="167"/>
      <c r="K82" s="168"/>
      <c r="L82" s="160"/>
      <c r="M82" s="36"/>
      <c r="N82" s="600"/>
      <c r="O82" s="597" t="s">
        <v>511</v>
      </c>
      <c r="P82" s="598">
        <f t="shared" si="6"/>
        <v>0</v>
      </c>
      <c r="Q82" s="21"/>
      <c r="R82" s="21"/>
      <c r="T82" s="21"/>
      <c r="U82" s="600"/>
      <c r="V82" s="597" t="s">
        <v>511</v>
      </c>
      <c r="W82" s="598">
        <f t="shared" si="7"/>
        <v>0</v>
      </c>
    </row>
    <row r="83" spans="1:23" x14ac:dyDescent="0.15">
      <c r="A83" s="36"/>
      <c r="B83" s="165" t="s">
        <v>235</v>
      </c>
      <c r="C83" s="166" t="s">
        <v>266</v>
      </c>
      <c r="D83" s="167"/>
      <c r="E83" s="167"/>
      <c r="F83" s="167"/>
      <c r="G83" s="167"/>
      <c r="H83" s="167"/>
      <c r="I83" s="167"/>
      <c r="J83" s="167"/>
      <c r="K83" s="168"/>
      <c r="L83" s="160"/>
      <c r="M83" s="36"/>
      <c r="N83" s="600"/>
      <c r="O83" s="602" t="s">
        <v>512</v>
      </c>
      <c r="P83" s="598">
        <f t="shared" si="6"/>
        <v>0</v>
      </c>
      <c r="Q83" s="21"/>
      <c r="R83" s="21"/>
      <c r="T83" s="21"/>
      <c r="U83" s="600"/>
      <c r="V83" s="602" t="s">
        <v>512</v>
      </c>
      <c r="W83" s="598">
        <f t="shared" si="7"/>
        <v>0</v>
      </c>
    </row>
    <row r="84" spans="1:23" x14ac:dyDescent="0.15">
      <c r="A84" s="36"/>
      <c r="B84" s="165" t="s">
        <v>237</v>
      </c>
      <c r="C84" s="166" t="s">
        <v>419</v>
      </c>
      <c r="D84" s="167"/>
      <c r="E84" s="167"/>
      <c r="F84" s="167"/>
      <c r="G84" s="167"/>
      <c r="H84" s="169"/>
      <c r="I84" s="169"/>
      <c r="J84" s="169"/>
      <c r="K84" s="168"/>
      <c r="L84" s="160"/>
      <c r="M84" s="36"/>
      <c r="N84" s="597" t="s">
        <v>244</v>
      </c>
      <c r="O84" s="601"/>
      <c r="P84" s="598">
        <f>C60</f>
        <v>0</v>
      </c>
      <c r="Q84" s="21"/>
      <c r="R84" s="21"/>
      <c r="T84" s="21"/>
      <c r="U84" s="597" t="s">
        <v>244</v>
      </c>
      <c r="V84" s="601"/>
      <c r="W84" s="598">
        <f>H60</f>
        <v>5000</v>
      </c>
    </row>
    <row r="85" spans="1:23" x14ac:dyDescent="0.15">
      <c r="A85" s="36"/>
      <c r="B85" s="165" t="s">
        <v>239</v>
      </c>
      <c r="C85" s="166" t="s">
        <v>267</v>
      </c>
      <c r="D85" s="167"/>
      <c r="E85" s="167"/>
      <c r="F85" s="167"/>
      <c r="G85" s="167"/>
      <c r="H85" s="167"/>
      <c r="I85" s="167"/>
      <c r="J85" s="167"/>
      <c r="K85" s="168"/>
      <c r="L85" s="160"/>
      <c r="M85" s="36"/>
      <c r="N85" s="597" t="s">
        <v>238</v>
      </c>
      <c r="O85" s="601"/>
      <c r="P85" s="598">
        <f t="shared" ref="P85:P86" si="8">C61</f>
        <v>0</v>
      </c>
      <c r="Q85" s="21"/>
      <c r="R85" s="21"/>
      <c r="T85" s="21"/>
      <c r="U85" s="597" t="s">
        <v>238</v>
      </c>
      <c r="V85" s="601"/>
      <c r="W85" s="598">
        <f t="shared" ref="W85:W86" si="9">H61</f>
        <v>0</v>
      </c>
    </row>
    <row r="86" spans="1:23" x14ac:dyDescent="0.15">
      <c r="A86" s="36"/>
      <c r="B86" s="165" t="s">
        <v>241</v>
      </c>
      <c r="C86" s="166" t="s">
        <v>268</v>
      </c>
      <c r="D86" s="167"/>
      <c r="E86" s="167"/>
      <c r="F86" s="167"/>
      <c r="G86" s="167"/>
      <c r="H86" s="167"/>
      <c r="I86" s="167"/>
      <c r="J86" s="167"/>
      <c r="K86" s="168"/>
      <c r="L86" s="160"/>
      <c r="M86" s="36"/>
      <c r="N86" s="597" t="s">
        <v>513</v>
      </c>
      <c r="O86" s="601"/>
      <c r="P86" s="598">
        <f t="shared" si="8"/>
        <v>0</v>
      </c>
      <c r="Q86" s="21"/>
      <c r="R86" s="21"/>
      <c r="T86" s="21"/>
      <c r="U86" s="597" t="s">
        <v>513</v>
      </c>
      <c r="V86" s="601"/>
      <c r="W86" s="598">
        <f t="shared" si="9"/>
        <v>0</v>
      </c>
    </row>
    <row r="87" spans="1:23" x14ac:dyDescent="0.15">
      <c r="A87" s="36"/>
      <c r="B87" s="170" t="s">
        <v>243</v>
      </c>
      <c r="C87" s="171" t="s">
        <v>269</v>
      </c>
      <c r="D87" s="172"/>
      <c r="E87" s="172"/>
      <c r="F87" s="172"/>
      <c r="G87" s="172"/>
      <c r="H87" s="173"/>
      <c r="I87" s="173"/>
      <c r="J87" s="173"/>
      <c r="K87" s="174"/>
      <c r="L87" s="160"/>
      <c r="M87" s="36"/>
      <c r="N87" s="603"/>
      <c r="O87" s="604"/>
      <c r="P87" s="598">
        <f>C64</f>
        <v>0</v>
      </c>
      <c r="Q87" s="21"/>
      <c r="R87" s="21"/>
      <c r="T87" s="21"/>
      <c r="U87" s="603"/>
      <c r="V87" s="604"/>
      <c r="W87" s="598">
        <f t="shared" si="7"/>
        <v>0</v>
      </c>
    </row>
    <row r="88" spans="1:23" x14ac:dyDescent="0.15">
      <c r="A88" s="36"/>
      <c r="B88" s="36"/>
      <c r="C88" s="36"/>
      <c r="D88" s="36"/>
      <c r="E88" s="36"/>
      <c r="F88" s="36"/>
      <c r="G88" s="36"/>
      <c r="H88" s="36"/>
      <c r="I88" s="36"/>
      <c r="J88" s="36"/>
      <c r="K88" s="36"/>
      <c r="L88" s="36"/>
      <c r="M88" s="36"/>
      <c r="N88" s="605" t="s">
        <v>433</v>
      </c>
      <c r="O88" s="606" t="s">
        <v>514</v>
      </c>
      <c r="P88" s="598">
        <f t="shared" si="6"/>
        <v>0</v>
      </c>
      <c r="Q88" s="21"/>
      <c r="R88" s="21"/>
      <c r="T88" s="21"/>
      <c r="U88" s="605" t="s">
        <v>433</v>
      </c>
      <c r="V88" s="606" t="s">
        <v>514</v>
      </c>
      <c r="W88" s="598">
        <f>J64</f>
        <v>0</v>
      </c>
    </row>
    <row r="89" spans="1:23" x14ac:dyDescent="0.15">
      <c r="N89" s="607"/>
      <c r="O89" s="608" t="s">
        <v>515</v>
      </c>
      <c r="P89" s="598">
        <f t="shared" si="6"/>
        <v>0</v>
      </c>
      <c r="Q89" s="21"/>
      <c r="R89" s="21"/>
      <c r="T89" s="21"/>
      <c r="U89" s="607"/>
      <c r="V89" s="608" t="s">
        <v>515</v>
      </c>
      <c r="W89" s="598">
        <f t="shared" si="7"/>
        <v>0</v>
      </c>
    </row>
    <row r="90" spans="1:23" x14ac:dyDescent="0.15"/>
    <row r="91" spans="1:23" x14ac:dyDescent="0.15"/>
    <row r="92" spans="1:23" x14ac:dyDescent="0.15"/>
    <row r="93" spans="1:23" x14ac:dyDescent="0.15"/>
    <row r="94" spans="1:23" x14ac:dyDescent="0.15"/>
    <row r="95" spans="1:23" x14ac:dyDescent="0.15"/>
    <row r="96" spans="1:23"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row r="116" x14ac:dyDescent="0.15"/>
    <row r="117" x14ac:dyDescent="0.15"/>
    <row r="118" x14ac:dyDescent="0.15"/>
    <row r="119" x14ac:dyDescent="0.15"/>
    <row r="120" x14ac:dyDescent="0.15"/>
    <row r="121" x14ac:dyDescent="0.15"/>
    <row r="122" x14ac:dyDescent="0.15"/>
    <row r="123" x14ac:dyDescent="0.15"/>
  </sheetData>
  <sheetProtection algorithmName="SHA-512" hashValue="fBej8Mzvs/eaKjpn+68fMnrWYUi8dy6x8wwe4S5rIttx0g/OcTZlukwr3p15cGtkcz2lnrAmSKbxNhpokXdwog==" saltValue="UZHIwCxHW9Hep4QlMHxU4Q==" spinCount="100000" sheet="1" objects="1" scenarios="1"/>
  <mergeCells count="16">
    <mergeCell ref="B72:G72"/>
    <mergeCell ref="C11:F11"/>
    <mergeCell ref="H11:K11"/>
    <mergeCell ref="H12:K12"/>
    <mergeCell ref="C14:F14"/>
    <mergeCell ref="H14:K14"/>
    <mergeCell ref="I39:K39"/>
    <mergeCell ref="D43:F43"/>
    <mergeCell ref="C20:F20"/>
    <mergeCell ref="H20:K20"/>
    <mergeCell ref="I43:K43"/>
    <mergeCell ref="C27:F31"/>
    <mergeCell ref="H27:K31"/>
    <mergeCell ref="H37:K37"/>
    <mergeCell ref="C21:F21"/>
    <mergeCell ref="H21:K21"/>
  </mergeCells>
  <phoneticPr fontId="20"/>
  <conditionalFormatting sqref="H16 H23 C23 H13">
    <cfRule type="cellIs" dxfId="26" priority="5" stopIfTrue="1" operator="equal">
      <formula>0</formula>
    </cfRule>
  </conditionalFormatting>
  <conditionalFormatting sqref="E68">
    <cfRule type="expression" dxfId="25" priority="7" stopIfTrue="1">
      <formula>AND($C$61&gt;0,$E$68=0)</formula>
    </cfRule>
  </conditionalFormatting>
  <conditionalFormatting sqref="E69">
    <cfRule type="expression" dxfId="24" priority="8" stopIfTrue="1">
      <formula>AND($C$62&gt;0,$E$69=0)</formula>
    </cfRule>
  </conditionalFormatting>
  <conditionalFormatting sqref="J68">
    <cfRule type="expression" dxfId="23" priority="10" stopIfTrue="1">
      <formula>AND($H$61&gt;0,$J$68=0)</formula>
    </cfRule>
  </conditionalFormatting>
  <conditionalFormatting sqref="J69">
    <cfRule type="expression" dxfId="22" priority="11" stopIfTrue="1">
      <formula>AND($H$62&gt;0,$J$69=0)</formula>
    </cfRule>
  </conditionalFormatting>
  <conditionalFormatting sqref="C56 E47:E55 E64:E65 E57:E59 C60:C62">
    <cfRule type="cellIs" dxfId="21" priority="4" stopIfTrue="1" operator="equal">
      <formula>0</formula>
    </cfRule>
  </conditionalFormatting>
  <conditionalFormatting sqref="H56 J47:J55 J64:J65 J57:J59 H60:H62">
    <cfRule type="cellIs" dxfId="20" priority="3" stopIfTrue="1" operator="equal">
      <formula>0</formula>
    </cfRule>
  </conditionalFormatting>
  <dataValidations count="6">
    <dataValidation type="decimal" allowBlank="1" showInputMessage="1" showErrorMessage="1" sqref="E68:E69 J68:J69" xr:uid="{00000000-0002-0000-0100-000000000000}">
      <formula1>0</formula1>
      <formula2>1</formula2>
    </dataValidation>
    <dataValidation type="list" allowBlank="1" showInputMessage="1" showErrorMessage="1" sqref="H16 F13" xr:uid="{00000000-0002-0000-0100-000001000000}">
      <formula1>"予定,竣工"</formula1>
    </dataValidation>
    <dataValidation type="list" allowBlank="1" showInputMessage="1" showErrorMessage="1" sqref="H43" xr:uid="{00000000-0002-0000-0100-000002000000}">
      <formula1>$N$43:$N$44</formula1>
    </dataValidation>
    <dataValidation type="list" allowBlank="1" showInputMessage="1" showErrorMessage="1" sqref="H13" xr:uid="{00000000-0002-0000-0100-000003000000}">
      <formula1>$N$6:$N$13</formula1>
    </dataValidation>
    <dataValidation type="list" allowBlank="1" showInputMessage="1" showErrorMessage="1" sqref="H23 C23" xr:uid="{00000000-0002-0000-0100-000004000000}">
      <formula1>$N$23:$Q$23</formula1>
    </dataValidation>
    <dataValidation type="list" allowBlank="1" showInputMessage="1" showErrorMessage="1" sqref="I39:K39" xr:uid="{00000000-0002-0000-0100-000005000000}">
      <formula1>$O$39:$O$41</formula1>
    </dataValidation>
  </dataValidations>
  <hyperlinks>
    <hyperlink ref="C75" location="'結果(改修前)'!A1" tooltip="[改修前の結果]シート" display="●改修前の結果" xr:uid="{00000000-0004-0000-0100-000000000000}"/>
    <hyperlink ref="C74" location="スコア入力!A1" tooltip="[スコア入力]シート" display="●スコア入力" xr:uid="{00000000-0004-0000-0100-000001000000}"/>
    <hyperlink ref="C76" location="'条件(標準)_後'!A1" tooltip="[条件（標準）]シート" display="●標準計算" xr:uid="{00000000-0004-0000-0100-000002000000}"/>
    <hyperlink ref="D76" location="'条件(個別)_後'!A1" tooltip="[条件（個別）]シート" display="●個別計算" xr:uid="{00000000-0004-0000-0100-000003000000}"/>
    <hyperlink ref="D75" location="'結果(改修後)'!A1" tooltip="[改修前の結果]シート" display="●改修後の結果" xr:uid="{00000000-0004-0000-0100-000004000000}"/>
    <hyperlink ref="G75" location="改修前後の比較!A1" tooltip="[改修前後の比較]シート" display="●改修前後の比較" xr:uid="{00000000-0004-0000-0100-000005000000}"/>
    <hyperlink ref="H75" location="CO2計算_後!A1" tooltip="[CO2計算]シート" display="●LCCO2計算" xr:uid="{00000000-0004-0000-0100-000006000000}"/>
    <hyperlink ref="D74" location="スコア表示!A1" tooltip="[スコア表示]シート" display="●スコア表示" xr:uid="{00000000-0004-0000-0100-000007000000}"/>
  </hyperlinks>
  <printOptions horizontalCentered="1"/>
  <pageMargins left="0.59055118110236227" right="0.59055118110236227" top="0.78740157480314965" bottom="0.59055118110236227" header="0.51181102362204722" footer="0.51181102362204722"/>
  <pageSetup paperSize="9" scale="77" orientation="portrait" verticalDpi="4294967293" r:id="rId1"/>
  <headerFooter alignWithMargins="0">
    <oddHeader>&amp;L&amp;F&amp;R&amp;A</oddHeader>
    <oddFooter>&amp;C&amp;P/&amp;N</oddFooter>
  </headerFooter>
  <colBreaks count="1" manualBreakCount="1">
    <brk id="1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pageSetUpPr autoPageBreaks="0"/>
  </sheetPr>
  <dimension ref="A1:CP185"/>
  <sheetViews>
    <sheetView showGridLines="0" zoomScale="70" zoomScaleNormal="70" zoomScaleSheetLayoutView="100" workbookViewId="0">
      <selection activeCell="AC11" sqref="AC11"/>
    </sheetView>
  </sheetViews>
  <sheetFormatPr defaultColWidth="1.375" defaultRowHeight="13.5" x14ac:dyDescent="0.15"/>
  <cols>
    <col min="1" max="1" width="2.25" customWidth="1"/>
    <col min="2" max="2" width="5.625" style="318" customWidth="1"/>
    <col min="3" max="3" width="6.875" style="319" customWidth="1"/>
    <col min="4" max="4" width="9" style="428" customWidth="1"/>
    <col min="5" max="5" width="13.125" style="320" customWidth="1"/>
    <col min="6" max="6" width="12.75" customWidth="1"/>
    <col min="7" max="7" width="3.875" style="320" customWidth="1"/>
    <col min="8" max="8" width="13.625" style="320" customWidth="1"/>
    <col min="9" max="11" width="12.875" style="320" customWidth="1"/>
    <col min="12" max="13" width="12.875" style="320" hidden="1" customWidth="1"/>
    <col min="14" max="14" width="5.875" style="320" hidden="1" customWidth="1"/>
    <col min="15" max="16" width="9" style="320" hidden="1" customWidth="1"/>
    <col min="17" max="17" width="6.625" hidden="1" customWidth="1"/>
    <col min="18" max="19" width="9" style="428" hidden="1" customWidth="1"/>
    <col min="20" max="27" width="9" style="320" hidden="1" customWidth="1"/>
    <col min="28" max="28" width="3.125" style="320" customWidth="1"/>
    <col min="29" max="41" width="7.875" style="320" customWidth="1"/>
    <col min="42" max="42" width="4.625" style="320" customWidth="1"/>
    <col min="43" max="43" width="6.125" style="321" hidden="1" customWidth="1"/>
    <col min="44" max="44" width="6.625" style="322" customWidth="1"/>
    <col min="45" max="45" width="7.125" style="322" hidden="1" customWidth="1"/>
    <col min="46" max="46" width="24.875" style="323" customWidth="1"/>
    <col min="47" max="58" width="6.625" style="324" customWidth="1"/>
    <col min="59" max="59" width="8.875" style="324" bestFit="1" customWidth="1"/>
    <col min="60" max="60" width="1.625" style="325" customWidth="1"/>
    <col min="61" max="61" width="6.625" style="326" customWidth="1"/>
    <col min="62" max="62" width="6.625" style="326" hidden="1" customWidth="1"/>
    <col min="63" max="63" width="24.875" style="326" customWidth="1"/>
    <col min="64" max="76" width="6.625" style="326" customWidth="1"/>
    <col min="77" max="77" width="1.375" customWidth="1"/>
    <col min="78" max="78" width="6.625" style="326" customWidth="1"/>
    <col min="79" max="79" width="6.625" style="326" hidden="1" customWidth="1"/>
    <col min="80" max="80" width="24.875" style="326" customWidth="1"/>
    <col min="81" max="93" width="6.625" style="326" customWidth="1"/>
    <col min="94" max="94" width="1.375" customWidth="1"/>
    <col min="95" max="16384" width="1.375" style="326"/>
  </cols>
  <sheetData>
    <row r="1" spans="1:94" ht="14.25" thickBot="1" x14ac:dyDescent="0.2">
      <c r="BI1" s="445"/>
      <c r="BJ1" s="445"/>
      <c r="BK1" s="445"/>
      <c r="BL1" s="445"/>
      <c r="BM1" s="445"/>
      <c r="BN1" s="445"/>
      <c r="BO1" s="445"/>
      <c r="BP1" s="445"/>
      <c r="BQ1" s="445"/>
      <c r="BR1" s="445"/>
      <c r="BS1" s="445"/>
      <c r="BT1" s="445"/>
      <c r="BU1" s="445"/>
      <c r="BV1" s="445"/>
      <c r="BW1" s="445"/>
      <c r="BX1" s="445"/>
      <c r="BZ1" s="445"/>
      <c r="CA1" s="445"/>
      <c r="CB1" s="445"/>
      <c r="CC1" s="445"/>
      <c r="CD1" s="445"/>
      <c r="CE1" s="445"/>
      <c r="CF1" s="445"/>
      <c r="CG1" s="445"/>
      <c r="CH1" s="445"/>
      <c r="CI1" s="445"/>
      <c r="CJ1" s="445"/>
      <c r="CK1" s="445"/>
      <c r="CL1" s="445"/>
      <c r="CM1" s="445"/>
      <c r="CN1" s="445"/>
      <c r="CO1" s="445"/>
    </row>
    <row r="2" spans="1:94" s="333" customFormat="1" ht="18" thickBot="1" x14ac:dyDescent="0.25">
      <c r="A2"/>
      <c r="B2" s="296" t="str">
        <f>メイン!C6</f>
        <v>CASBEE-建築(改修)2014年版</v>
      </c>
      <c r="C2" s="297"/>
      <c r="D2" s="298"/>
      <c r="E2" s="299"/>
      <c r="F2" s="300"/>
      <c r="G2"/>
      <c r="H2"/>
      <c r="I2"/>
      <c r="J2"/>
      <c r="K2"/>
      <c r="L2"/>
      <c r="M2"/>
      <c r="N2"/>
      <c r="O2"/>
      <c r="P2"/>
      <c r="Q2"/>
      <c r="R2"/>
      <c r="S2"/>
      <c r="T2"/>
      <c r="U2"/>
      <c r="V2"/>
      <c r="W2"/>
      <c r="X2"/>
      <c r="Y2"/>
      <c r="Z2"/>
      <c r="AA2"/>
      <c r="AB2"/>
      <c r="AC2" s="643" t="s">
        <v>835</v>
      </c>
      <c r="AD2"/>
      <c r="AE2"/>
      <c r="AF2"/>
      <c r="AG2"/>
      <c r="AH2"/>
      <c r="AI2"/>
      <c r="AJ2"/>
      <c r="AK2"/>
      <c r="AL2"/>
      <c r="AM2"/>
      <c r="AN2"/>
      <c r="AO2"/>
      <c r="AP2"/>
      <c r="AQ2" s="327"/>
      <c r="AR2" s="328" t="s">
        <v>130</v>
      </c>
      <c r="AS2" s="329"/>
      <c r="AT2" s="330"/>
      <c r="AU2" s="330"/>
      <c r="AV2" s="331"/>
      <c r="AW2" s="331"/>
      <c r="AX2" s="331"/>
      <c r="AY2" s="331"/>
      <c r="AZ2" s="331"/>
      <c r="BA2" s="331"/>
      <c r="BB2" s="331"/>
      <c r="BC2" s="331"/>
      <c r="BD2" s="331"/>
      <c r="BE2" s="331"/>
      <c r="BF2" s="331"/>
      <c r="BG2" s="331"/>
      <c r="BH2" s="332"/>
      <c r="BI2" s="330"/>
      <c r="BJ2" s="330"/>
      <c r="BK2" s="330"/>
      <c r="BL2" s="330"/>
      <c r="BM2" s="330"/>
      <c r="BN2" s="330"/>
      <c r="BO2" s="330"/>
      <c r="BP2" s="330"/>
      <c r="BQ2" s="330"/>
      <c r="BR2" s="330"/>
      <c r="BS2" s="330"/>
      <c r="BT2" s="330"/>
      <c r="BU2" s="330"/>
      <c r="BV2" s="330"/>
      <c r="BW2" s="330"/>
      <c r="BX2" s="330"/>
      <c r="BY2"/>
      <c r="BZ2" s="330"/>
      <c r="CA2" s="330"/>
      <c r="CB2" s="330"/>
      <c r="CC2" s="330"/>
      <c r="CD2" s="330"/>
      <c r="CE2" s="330"/>
      <c r="CF2" s="330"/>
      <c r="CG2" s="330"/>
      <c r="CH2" s="330"/>
      <c r="CI2" s="330"/>
      <c r="CJ2" s="330"/>
      <c r="CK2" s="330"/>
      <c r="CL2" s="330"/>
      <c r="CM2" s="330"/>
      <c r="CN2" s="330"/>
      <c r="CO2" s="330"/>
      <c r="CP2"/>
    </row>
    <row r="3" spans="1:94" s="333" customFormat="1" ht="18" thickBot="1" x14ac:dyDescent="0.25">
      <c r="A3"/>
      <c r="B3" s="830" t="str">
        <f>メイン!H11</f>
        <v>新ビル</v>
      </c>
      <c r="C3" s="831"/>
      <c r="D3" s="831"/>
      <c r="E3" s="831"/>
      <c r="F3" s="832"/>
      <c r="G3"/>
      <c r="H3"/>
      <c r="I3"/>
      <c r="J3"/>
      <c r="K3"/>
      <c r="L3"/>
      <c r="M3"/>
      <c r="N3" s="177"/>
      <c r="O3" s="177"/>
      <c r="P3" s="177"/>
      <c r="Q3" s="177"/>
      <c r="R3" s="177"/>
      <c r="S3" s="177"/>
      <c r="T3" s="177"/>
      <c r="U3" s="177"/>
      <c r="V3" s="177"/>
      <c r="W3" s="177"/>
      <c r="X3" s="177"/>
      <c r="Y3" s="177"/>
      <c r="Z3" s="177"/>
      <c r="AA3" s="177" t="s">
        <v>841</v>
      </c>
      <c r="AB3" s="177"/>
      <c r="AC3" s="644" t="s">
        <v>836</v>
      </c>
      <c r="AD3" s="645"/>
      <c r="AE3" s="645"/>
      <c r="AF3" s="645"/>
      <c r="AG3" s="645"/>
      <c r="AH3" s="645"/>
      <c r="AI3" s="645"/>
      <c r="AJ3" s="645"/>
      <c r="AK3" s="645"/>
      <c r="AL3" s="645"/>
      <c r="AM3" s="645"/>
      <c r="AN3" s="645"/>
      <c r="AO3" s="646"/>
      <c r="AP3"/>
      <c r="AQ3" s="327"/>
      <c r="AR3" s="446"/>
      <c r="AS3" s="330"/>
      <c r="AT3" s="505"/>
      <c r="AU3" s="506"/>
      <c r="AV3" s="331"/>
      <c r="AW3" s="331"/>
      <c r="AX3" s="331"/>
      <c r="AY3" s="331"/>
      <c r="AZ3" s="331"/>
      <c r="BA3" s="331"/>
      <c r="BB3" s="331"/>
      <c r="BC3" s="331"/>
      <c r="BD3" s="331"/>
      <c r="BE3" s="331"/>
      <c r="BF3" s="331"/>
      <c r="BG3" s="331"/>
      <c r="BH3" s="332"/>
      <c r="BI3" s="522" t="s">
        <v>461</v>
      </c>
      <c r="BJ3" s="330"/>
      <c r="BK3" s="523"/>
      <c r="BL3" s="519"/>
      <c r="BM3" s="519"/>
      <c r="BN3" s="519"/>
      <c r="BO3" s="519"/>
      <c r="BP3" s="519"/>
      <c r="BQ3" s="519"/>
      <c r="BR3" s="519"/>
      <c r="BS3" s="519"/>
      <c r="BT3" s="519"/>
      <c r="BU3" s="519"/>
      <c r="BV3" s="519"/>
      <c r="BW3" s="519"/>
      <c r="BX3" s="519"/>
      <c r="BY3"/>
      <c r="BZ3" s="329" t="s">
        <v>132</v>
      </c>
      <c r="CA3" s="330"/>
      <c r="CB3" s="334"/>
      <c r="CC3" s="331"/>
      <c r="CD3" s="331"/>
      <c r="CE3" s="331"/>
      <c r="CF3" s="331"/>
      <c r="CG3" s="331"/>
      <c r="CH3" s="331"/>
      <c r="CI3" s="331"/>
      <c r="CJ3" s="331"/>
      <c r="CK3" s="331"/>
      <c r="CL3" s="331"/>
      <c r="CM3" s="331"/>
      <c r="CN3" s="331"/>
      <c r="CO3" s="331"/>
      <c r="CP3"/>
    </row>
    <row r="4" spans="1:94" s="333" customFormat="1" ht="4.5" customHeight="1" thickBot="1" x14ac:dyDescent="0.25">
      <c r="A4"/>
      <c r="B4" s="178"/>
      <c r="C4" s="179"/>
      <c r="D4" s="180"/>
      <c r="E4" s="176"/>
      <c r="F4" s="176"/>
      <c r="G4"/>
      <c r="H4"/>
      <c r="I4"/>
      <c r="J4"/>
      <c r="K4"/>
      <c r="L4"/>
      <c r="M4"/>
      <c r="N4"/>
      <c r="O4"/>
      <c r="P4"/>
      <c r="Q4"/>
      <c r="R4"/>
      <c r="S4"/>
      <c r="T4"/>
      <c r="U4"/>
      <c r="V4"/>
      <c r="W4"/>
      <c r="X4"/>
      <c r="Y4"/>
      <c r="Z4"/>
      <c r="AA4"/>
      <c r="AB4"/>
      <c r="AC4"/>
      <c r="AD4"/>
      <c r="AE4"/>
      <c r="AF4"/>
      <c r="AG4"/>
      <c r="AH4"/>
      <c r="AI4"/>
      <c r="AJ4"/>
      <c r="AK4"/>
      <c r="AL4"/>
      <c r="AM4"/>
      <c r="AN4"/>
      <c r="AO4"/>
      <c r="AP4"/>
      <c r="AQ4" s="327"/>
      <c r="AR4" s="329"/>
      <c r="AS4" s="329"/>
      <c r="AT4" s="334"/>
      <c r="AU4" s="331"/>
      <c r="AV4" s="331"/>
      <c r="AW4" s="331"/>
      <c r="AX4" s="331"/>
      <c r="AY4" s="331"/>
      <c r="AZ4" s="331"/>
      <c r="BA4" s="331"/>
      <c r="BB4" s="331"/>
      <c r="BC4" s="331"/>
      <c r="BD4" s="331"/>
      <c r="BE4" s="331"/>
      <c r="BF4" s="331"/>
      <c r="BG4" s="331"/>
      <c r="BH4" s="332"/>
      <c r="BI4" s="522"/>
      <c r="BJ4" s="517"/>
      <c r="BK4" s="523"/>
      <c r="BL4" s="519"/>
      <c r="BM4" s="519"/>
      <c r="BN4" s="519"/>
      <c r="BO4" s="519"/>
      <c r="BP4" s="519"/>
      <c r="BQ4" s="519"/>
      <c r="BR4" s="519"/>
      <c r="BS4" s="519"/>
      <c r="BT4" s="519"/>
      <c r="BU4" s="519"/>
      <c r="BV4" s="519"/>
      <c r="BW4" s="519"/>
      <c r="BX4" s="519"/>
      <c r="BY4"/>
      <c r="BZ4" s="329"/>
      <c r="CA4" s="329"/>
      <c r="CB4" s="334"/>
      <c r="CC4" s="331"/>
      <c r="CD4" s="331"/>
      <c r="CE4" s="331"/>
      <c r="CF4" s="331"/>
      <c r="CG4" s="331"/>
      <c r="CH4" s="331"/>
      <c r="CI4" s="331"/>
      <c r="CJ4" s="331"/>
      <c r="CK4" s="331"/>
      <c r="CL4" s="331"/>
      <c r="CM4" s="331"/>
      <c r="CN4" s="331"/>
      <c r="CO4" s="331"/>
      <c r="CP4"/>
    </row>
    <row r="5" spans="1:94" ht="18" thickBot="1" x14ac:dyDescent="0.2">
      <c r="B5" s="181" t="s">
        <v>840</v>
      </c>
      <c r="C5" s="182"/>
      <c r="D5" s="183"/>
      <c r="E5" s="301"/>
      <c r="F5" s="729"/>
      <c r="G5"/>
      <c r="H5" s="768" t="s">
        <v>908</v>
      </c>
      <c r="I5" s="648"/>
      <c r="J5" s="647"/>
      <c r="K5" s="648"/>
      <c r="L5"/>
      <c r="M5"/>
      <c r="N5"/>
      <c r="O5"/>
      <c r="P5"/>
      <c r="R5"/>
      <c r="S5"/>
      <c r="T5"/>
      <c r="U5"/>
      <c r="V5"/>
      <c r="W5"/>
      <c r="X5"/>
      <c r="Y5"/>
      <c r="Z5"/>
      <c r="AA5"/>
      <c r="AB5"/>
      <c r="AC5" s="649" t="str">
        <f>AU5</f>
        <v>建物全体・共用部</v>
      </c>
      <c r="AD5" s="650"/>
      <c r="AE5" s="650"/>
      <c r="AF5" s="650"/>
      <c r="AG5" s="650"/>
      <c r="AH5" s="650"/>
      <c r="AI5" s="650"/>
      <c r="AJ5" s="650"/>
      <c r="AK5" s="650"/>
      <c r="AL5" s="651"/>
      <c r="AM5" s="649" t="str">
        <f>BE5</f>
        <v>住居・宿泊部</v>
      </c>
      <c r="AN5" s="650"/>
      <c r="AO5" s="651"/>
      <c r="AP5"/>
      <c r="AQ5" s="335"/>
      <c r="AR5" s="336"/>
      <c r="AS5" s="336"/>
      <c r="AT5" s="336"/>
      <c r="AU5" s="337" t="s">
        <v>133</v>
      </c>
      <c r="AV5" s="338"/>
      <c r="AW5" s="338"/>
      <c r="AX5" s="338"/>
      <c r="AY5" s="338"/>
      <c r="AZ5" s="338"/>
      <c r="BA5" s="338"/>
      <c r="BB5" s="338"/>
      <c r="BC5" s="338"/>
      <c r="BD5" s="338" t="s">
        <v>440</v>
      </c>
      <c r="BE5" s="337" t="s">
        <v>134</v>
      </c>
      <c r="BF5" s="338"/>
      <c r="BG5" s="339"/>
      <c r="BH5" s="340"/>
      <c r="BI5" s="526"/>
      <c r="BJ5" s="336"/>
      <c r="BK5" s="527"/>
      <c r="BL5" s="837" t="s">
        <v>11</v>
      </c>
      <c r="BM5" s="837"/>
      <c r="BN5" s="837"/>
      <c r="BO5" s="837"/>
      <c r="BP5" s="837"/>
      <c r="BQ5" s="837"/>
      <c r="BR5" s="837"/>
      <c r="BS5" s="837"/>
      <c r="BT5" s="838"/>
      <c r="BU5" s="638" t="s">
        <v>440</v>
      </c>
      <c r="BV5" s="837" t="s">
        <v>12</v>
      </c>
      <c r="BW5" s="837"/>
      <c r="BX5" s="837"/>
      <c r="BZ5" s="336"/>
      <c r="CA5" s="336"/>
      <c r="CB5" s="336"/>
      <c r="CC5" s="337" t="s">
        <v>11</v>
      </c>
      <c r="CD5" s="338"/>
      <c r="CE5" s="338"/>
      <c r="CF5" s="338"/>
      <c r="CG5" s="338"/>
      <c r="CH5" s="338"/>
      <c r="CI5" s="338"/>
      <c r="CJ5" s="338"/>
      <c r="CK5" s="338"/>
      <c r="CL5" s="338" t="s">
        <v>440</v>
      </c>
      <c r="CM5" s="337" t="s">
        <v>12</v>
      </c>
      <c r="CN5" s="338"/>
      <c r="CO5" s="339"/>
    </row>
    <row r="6" spans="1:94" ht="13.5" customHeight="1" x14ac:dyDescent="0.15">
      <c r="B6" s="184"/>
      <c r="C6" s="185"/>
      <c r="D6" s="186"/>
      <c r="E6" s="187"/>
      <c r="F6" s="730"/>
      <c r="G6"/>
      <c r="H6" s="652" t="s">
        <v>271</v>
      </c>
      <c r="I6" s="653" t="s">
        <v>272</v>
      </c>
      <c r="J6" s="753" t="s">
        <v>274</v>
      </c>
      <c r="K6" s="754"/>
      <c r="L6" s="317" t="s">
        <v>842</v>
      </c>
      <c r="M6" s="617"/>
      <c r="N6"/>
      <c r="O6" s="654" t="str">
        <f>AC6</f>
        <v>事務所</v>
      </c>
      <c r="P6" s="654" t="str">
        <f t="shared" ref="P6:AA6" si="0">AD6</f>
        <v>学校</v>
      </c>
      <c r="Q6" s="654" t="str">
        <f t="shared" si="0"/>
        <v>物販店</v>
      </c>
      <c r="R6" s="654" t="str">
        <f t="shared" si="0"/>
        <v>飲食店</v>
      </c>
      <c r="S6" s="654" t="str">
        <f t="shared" si="0"/>
        <v>病院</v>
      </c>
      <c r="T6" s="654" t="str">
        <f t="shared" si="0"/>
        <v>ホテル</v>
      </c>
      <c r="U6" s="654" t="str">
        <f t="shared" si="0"/>
        <v>集合住宅</v>
      </c>
      <c r="V6" s="654" t="str">
        <f t="shared" si="0"/>
        <v>集会所</v>
      </c>
      <c r="W6" s="654" t="str">
        <f t="shared" si="0"/>
        <v>工場</v>
      </c>
      <c r="X6" s="654" t="str">
        <f t="shared" si="0"/>
        <v>小中高</v>
      </c>
      <c r="Y6" s="654" t="str">
        <f t="shared" si="0"/>
        <v>病院o</v>
      </c>
      <c r="Z6" s="654" t="str">
        <f t="shared" si="0"/>
        <v>ホテルo</v>
      </c>
      <c r="AA6" s="654" t="str">
        <f t="shared" si="0"/>
        <v>集合住宅o</v>
      </c>
      <c r="AB6"/>
      <c r="AC6" s="655" t="str">
        <f>AU6</f>
        <v>事務所</v>
      </c>
      <c r="AD6" s="656" t="str">
        <f t="shared" ref="AD6:AJ6" si="1">AV6</f>
        <v>学校</v>
      </c>
      <c r="AE6" s="656" t="str">
        <f t="shared" si="1"/>
        <v>物販店</v>
      </c>
      <c r="AF6" s="656" t="str">
        <f t="shared" si="1"/>
        <v>飲食店</v>
      </c>
      <c r="AG6" s="656" t="str">
        <f t="shared" si="1"/>
        <v>病院</v>
      </c>
      <c r="AH6" s="656" t="str">
        <f t="shared" si="1"/>
        <v>ホテル</v>
      </c>
      <c r="AI6" s="656" t="str">
        <f t="shared" si="1"/>
        <v>集合住宅</v>
      </c>
      <c r="AJ6" s="656" t="str">
        <f t="shared" si="1"/>
        <v>集会所</v>
      </c>
      <c r="AK6" s="656" t="str">
        <f>BC6</f>
        <v>工場</v>
      </c>
      <c r="AL6" s="657" t="str">
        <f>BD5</f>
        <v>小中高</v>
      </c>
      <c r="AM6" s="655" t="str">
        <f>BE6</f>
        <v>病院o</v>
      </c>
      <c r="AN6" s="656" t="str">
        <f>BF6</f>
        <v>ホテルo</v>
      </c>
      <c r="AO6" s="657" t="str">
        <f>BG6</f>
        <v>集合住宅o</v>
      </c>
      <c r="AP6"/>
      <c r="AQ6" s="341"/>
      <c r="AR6" s="336"/>
      <c r="AS6" s="336" t="s">
        <v>135</v>
      </c>
      <c r="AT6" s="336" t="s">
        <v>136</v>
      </c>
      <c r="AU6" s="342" t="s">
        <v>228</v>
      </c>
      <c r="AV6" s="342" t="s">
        <v>230</v>
      </c>
      <c r="AW6" s="342" t="s">
        <v>232</v>
      </c>
      <c r="AX6" s="342" t="s">
        <v>234</v>
      </c>
      <c r="AY6" s="342" t="s">
        <v>238</v>
      </c>
      <c r="AZ6" s="342" t="s">
        <v>435</v>
      </c>
      <c r="BA6" s="342" t="s">
        <v>242</v>
      </c>
      <c r="BB6" s="343" t="s">
        <v>3</v>
      </c>
      <c r="BC6" s="342" t="s">
        <v>4</v>
      </c>
      <c r="BD6" s="344" t="s">
        <v>230</v>
      </c>
      <c r="BE6" s="344" t="s">
        <v>13</v>
      </c>
      <c r="BF6" s="342" t="s">
        <v>14</v>
      </c>
      <c r="BG6" s="342" t="s">
        <v>15</v>
      </c>
      <c r="BH6" s="345"/>
      <c r="BI6" s="531"/>
      <c r="BJ6" s="524" t="s">
        <v>1</v>
      </c>
      <c r="BK6" s="527" t="s">
        <v>156</v>
      </c>
      <c r="BL6" s="528" t="s">
        <v>228</v>
      </c>
      <c r="BM6" s="528" t="s">
        <v>230</v>
      </c>
      <c r="BN6" s="528" t="s">
        <v>232</v>
      </c>
      <c r="BO6" s="528" t="s">
        <v>234</v>
      </c>
      <c r="BP6" s="528" t="s">
        <v>238</v>
      </c>
      <c r="BQ6" s="528" t="s">
        <v>9</v>
      </c>
      <c r="BR6" s="528" t="s">
        <v>242</v>
      </c>
      <c r="BS6" s="529" t="s">
        <v>434</v>
      </c>
      <c r="BT6" s="528" t="s">
        <v>244</v>
      </c>
      <c r="BU6" s="528" t="s">
        <v>230</v>
      </c>
      <c r="BV6" s="530" t="s">
        <v>467</v>
      </c>
      <c r="BW6" s="528" t="s">
        <v>843</v>
      </c>
      <c r="BX6" s="528" t="s">
        <v>844</v>
      </c>
      <c r="BZ6" s="336"/>
      <c r="CA6" s="336" t="s">
        <v>1</v>
      </c>
      <c r="CB6" s="336" t="s">
        <v>156</v>
      </c>
      <c r="CC6" s="342" t="s">
        <v>228</v>
      </c>
      <c r="CD6" s="342" t="s">
        <v>230</v>
      </c>
      <c r="CE6" s="342" t="s">
        <v>232</v>
      </c>
      <c r="CF6" s="342" t="s">
        <v>234</v>
      </c>
      <c r="CG6" s="342" t="s">
        <v>238</v>
      </c>
      <c r="CH6" s="342" t="s">
        <v>435</v>
      </c>
      <c r="CI6" s="342" t="s">
        <v>242</v>
      </c>
      <c r="CJ6" s="343" t="s">
        <v>434</v>
      </c>
      <c r="CK6" s="342" t="s">
        <v>244</v>
      </c>
      <c r="CL6" s="344" t="s">
        <v>230</v>
      </c>
      <c r="CM6" s="344" t="s">
        <v>13</v>
      </c>
      <c r="CN6" s="342" t="s">
        <v>14</v>
      </c>
      <c r="CO6" s="342" t="s">
        <v>15</v>
      </c>
    </row>
    <row r="7" spans="1:94" ht="13.5" customHeight="1" thickBot="1" x14ac:dyDescent="0.2">
      <c r="B7" s="188" t="s">
        <v>452</v>
      </c>
      <c r="C7" s="189"/>
      <c r="D7" s="190"/>
      <c r="E7" s="191" t="s">
        <v>273</v>
      </c>
      <c r="F7" s="731"/>
      <c r="G7"/>
      <c r="H7" s="764" t="s">
        <v>837</v>
      </c>
      <c r="I7" s="765" t="s">
        <v>837</v>
      </c>
      <c r="J7" s="766" t="s">
        <v>271</v>
      </c>
      <c r="K7" s="767" t="s">
        <v>272</v>
      </c>
      <c r="L7" s="617" t="s">
        <v>271</v>
      </c>
      <c r="M7" s="1" t="s">
        <v>272</v>
      </c>
      <c r="N7"/>
      <c r="O7" s="1"/>
      <c r="P7" s="1"/>
      <c r="Q7" s="1"/>
      <c r="R7" s="1"/>
      <c r="S7" s="1"/>
      <c r="T7" s="1"/>
      <c r="U7" s="1"/>
      <c r="V7" s="1"/>
      <c r="W7" s="1"/>
      <c r="X7" s="1"/>
      <c r="Y7" s="1"/>
      <c r="Z7" s="1"/>
      <c r="AA7" s="1"/>
      <c r="AB7"/>
      <c r="AC7" s="660">
        <f t="shared" ref="AC7:AO7" si="2">AU7*AU8</f>
        <v>0.66666666666666663</v>
      </c>
      <c r="AD7" s="661">
        <f t="shared" si="2"/>
        <v>0</v>
      </c>
      <c r="AE7" s="661">
        <f t="shared" si="2"/>
        <v>0</v>
      </c>
      <c r="AF7" s="661">
        <f t="shared" si="2"/>
        <v>0</v>
      </c>
      <c r="AG7" s="661">
        <f t="shared" si="2"/>
        <v>0</v>
      </c>
      <c r="AH7" s="661">
        <f t="shared" si="2"/>
        <v>0</v>
      </c>
      <c r="AI7" s="661">
        <f t="shared" si="2"/>
        <v>0</v>
      </c>
      <c r="AJ7" s="661">
        <f t="shared" si="2"/>
        <v>0</v>
      </c>
      <c r="AK7" s="661">
        <f t="shared" si="2"/>
        <v>0.33333333333333331</v>
      </c>
      <c r="AL7" s="662">
        <f t="shared" si="2"/>
        <v>0</v>
      </c>
      <c r="AM7" s="660">
        <f t="shared" si="2"/>
        <v>0</v>
      </c>
      <c r="AN7" s="661">
        <f t="shared" si="2"/>
        <v>0</v>
      </c>
      <c r="AO7" s="662">
        <f t="shared" si="2"/>
        <v>0</v>
      </c>
      <c r="AP7"/>
      <c r="AQ7" s="341"/>
      <c r="AR7" s="336"/>
      <c r="AS7" s="336" t="s">
        <v>137</v>
      </c>
      <c r="AT7" s="336" t="s">
        <v>127</v>
      </c>
      <c r="AU7" s="346">
        <f>メイン!$V$47/メイン!$V$67</f>
        <v>0.66666666666666663</v>
      </c>
      <c r="AV7" s="346">
        <f>(メイン!J49+メイン!J52+メイン!J53)/メイン!$H$19</f>
        <v>0</v>
      </c>
      <c r="AW7" s="346">
        <f>メイン!$V$54/メイン!$V$67</f>
        <v>0</v>
      </c>
      <c r="AX7" s="346">
        <f>メイン!$V$56/メイン!$V$67</f>
        <v>0</v>
      </c>
      <c r="AY7" s="346">
        <f>メイン!$V$60/メイン!$V$67</f>
        <v>0</v>
      </c>
      <c r="AZ7" s="346">
        <f>メイン!$V$61/メイン!$V$67</f>
        <v>0</v>
      </c>
      <c r="BA7" s="346">
        <f>メイン!$V$62/メイン!$V$67</f>
        <v>0</v>
      </c>
      <c r="BB7" s="346">
        <f>メイン!$V$57/メイン!$V$67</f>
        <v>0</v>
      </c>
      <c r="BC7" s="346">
        <f>メイン!$V$63/メイン!$V$67</f>
        <v>0.33333333333333331</v>
      </c>
      <c r="BD7" s="346">
        <f>(メイン!J50+メイン!J51)/メイン!$H$19</f>
        <v>0</v>
      </c>
      <c r="BE7" s="346">
        <f>$AY$7</f>
        <v>0</v>
      </c>
      <c r="BF7" s="346">
        <f>$AZ$7</f>
        <v>0</v>
      </c>
      <c r="BG7" s="346">
        <f>$BA$7</f>
        <v>0</v>
      </c>
      <c r="BH7" s="345"/>
      <c r="BI7" s="526"/>
      <c r="BJ7" s="336"/>
      <c r="BK7" s="527"/>
      <c r="BL7" s="533"/>
      <c r="BM7" s="533"/>
      <c r="BN7" s="533"/>
      <c r="BO7" s="533"/>
      <c r="BP7" s="533"/>
      <c r="BQ7" s="533"/>
      <c r="BR7" s="533"/>
      <c r="BS7" s="534"/>
      <c r="BT7" s="533"/>
      <c r="BU7" s="533"/>
      <c r="BV7" s="533"/>
      <c r="BW7" s="533"/>
      <c r="BX7" s="533"/>
      <c r="BZ7" s="336"/>
      <c r="CA7" s="336"/>
      <c r="CB7" s="336"/>
      <c r="CC7" s="447"/>
      <c r="CD7" s="447"/>
      <c r="CE7" s="447"/>
      <c r="CF7" s="447"/>
      <c r="CG7" s="447"/>
      <c r="CH7" s="447"/>
      <c r="CI7" s="447"/>
      <c r="CJ7" s="448"/>
      <c r="CK7" s="447"/>
      <c r="CL7" s="447"/>
      <c r="CM7" s="447"/>
      <c r="CN7" s="447"/>
      <c r="CO7" s="447"/>
    </row>
    <row r="8" spans="1:94" s="354" customFormat="1" ht="13.5" customHeight="1" thickBot="1" x14ac:dyDescent="0.2">
      <c r="A8"/>
      <c r="B8" s="192" t="s">
        <v>453</v>
      </c>
      <c r="C8" s="193"/>
      <c r="D8" s="194"/>
      <c r="E8" s="195"/>
      <c r="F8" s="732"/>
      <c r="G8"/>
      <c r="H8" s="663"/>
      <c r="I8" s="664"/>
      <c r="J8" s="196"/>
      <c r="K8" s="755"/>
      <c r="L8" s="617"/>
      <c r="M8" s="1"/>
      <c r="N8"/>
      <c r="O8" s="1"/>
      <c r="P8" s="1"/>
      <c r="Q8" s="1"/>
      <c r="R8" s="1"/>
      <c r="S8" s="1"/>
      <c r="T8" s="1"/>
      <c r="U8" s="1"/>
      <c r="V8" s="1"/>
      <c r="W8" s="1"/>
      <c r="X8" s="1"/>
      <c r="Y8" s="1"/>
      <c r="Z8" s="1"/>
      <c r="AA8" s="1"/>
      <c r="AB8"/>
      <c r="AC8" s="269"/>
      <c r="AD8" s="269"/>
      <c r="AE8" s="269"/>
      <c r="AF8" s="269"/>
      <c r="AG8" s="269"/>
      <c r="AH8" s="269"/>
      <c r="AI8" s="269"/>
      <c r="AJ8" s="269"/>
      <c r="AK8" s="269"/>
      <c r="AL8" s="269"/>
      <c r="AM8" s="269"/>
      <c r="AN8" s="269"/>
      <c r="AO8" s="269"/>
      <c r="AP8"/>
      <c r="AQ8" s="348"/>
      <c r="AR8" s="349"/>
      <c r="AS8" s="349" t="s">
        <v>17</v>
      </c>
      <c r="AT8" s="349" t="s">
        <v>138</v>
      </c>
      <c r="AU8" s="350">
        <v>1</v>
      </c>
      <c r="AV8" s="350">
        <v>1</v>
      </c>
      <c r="AW8" s="350">
        <v>1</v>
      </c>
      <c r="AX8" s="350">
        <v>1</v>
      </c>
      <c r="AY8" s="350">
        <f>1-$BE$8</f>
        <v>1</v>
      </c>
      <c r="AZ8" s="350">
        <f>1-$BF$8</f>
        <v>1</v>
      </c>
      <c r="BA8" s="350">
        <f>1-$BG$8</f>
        <v>1</v>
      </c>
      <c r="BB8" s="351">
        <v>1</v>
      </c>
      <c r="BC8" s="350">
        <v>1</v>
      </c>
      <c r="BD8" s="495">
        <v>1</v>
      </c>
      <c r="BE8" s="352">
        <f>メイン!$J$68</f>
        <v>0</v>
      </c>
      <c r="BF8" s="352">
        <f>メイン!$J$69</f>
        <v>0</v>
      </c>
      <c r="BG8" s="352">
        <f>メイン!$J$70</f>
        <v>0</v>
      </c>
      <c r="BH8" s="353"/>
      <c r="BI8" s="537" t="s">
        <v>0</v>
      </c>
      <c r="BJ8" s="535"/>
      <c r="BK8" s="538" t="s">
        <v>129</v>
      </c>
      <c r="BL8" s="539"/>
      <c r="BM8" s="539"/>
      <c r="BN8" s="539"/>
      <c r="BO8" s="539"/>
      <c r="BP8" s="539"/>
      <c r="BQ8" s="539"/>
      <c r="BR8" s="539"/>
      <c r="BS8" s="540"/>
      <c r="BT8" s="539"/>
      <c r="BU8" s="539"/>
      <c r="BV8" s="541"/>
      <c r="BW8" s="542"/>
      <c r="BX8" s="542"/>
      <c r="BY8"/>
      <c r="BZ8" s="349" t="s">
        <v>128</v>
      </c>
      <c r="CA8" s="349"/>
      <c r="CB8" s="347" t="s">
        <v>139</v>
      </c>
      <c r="CC8" s="438"/>
      <c r="CD8" s="438"/>
      <c r="CE8" s="438"/>
      <c r="CF8" s="438"/>
      <c r="CG8" s="438"/>
      <c r="CH8" s="438"/>
      <c r="CI8" s="438"/>
      <c r="CJ8" s="439"/>
      <c r="CK8" s="438"/>
      <c r="CL8" s="497"/>
      <c r="CM8" s="440"/>
      <c r="CN8" s="441"/>
      <c r="CO8" s="441"/>
      <c r="CP8"/>
    </row>
    <row r="9" spans="1:94" s="361" customFormat="1" ht="13.5" customHeight="1" thickBot="1" x14ac:dyDescent="0.2">
      <c r="A9"/>
      <c r="B9" s="197" t="s">
        <v>275</v>
      </c>
      <c r="C9" s="198"/>
      <c r="D9" s="198" t="s">
        <v>454</v>
      </c>
      <c r="E9" s="198"/>
      <c r="F9" s="733"/>
      <c r="G9"/>
      <c r="H9" s="665"/>
      <c r="I9" s="666"/>
      <c r="J9" s="199"/>
      <c r="K9" s="756"/>
      <c r="L9" s="617"/>
      <c r="M9" s="1"/>
      <c r="N9"/>
      <c r="O9" s="1"/>
      <c r="P9" s="1"/>
      <c r="Q9" s="1"/>
      <c r="R9" s="1"/>
      <c r="S9" s="1"/>
      <c r="T9" s="1"/>
      <c r="U9" s="1"/>
      <c r="V9" s="1"/>
      <c r="W9" s="1"/>
      <c r="X9" s="1"/>
      <c r="Y9" s="1"/>
      <c r="Z9" s="1"/>
      <c r="AA9" s="1"/>
      <c r="AB9"/>
      <c r="AC9" s="667" t="str">
        <f>AC$6</f>
        <v>事務所</v>
      </c>
      <c r="AD9" s="667" t="str">
        <f t="shared" ref="AD9:AO9" si="3">AD$6</f>
        <v>学校</v>
      </c>
      <c r="AE9" s="667" t="str">
        <f t="shared" si="3"/>
        <v>物販店</v>
      </c>
      <c r="AF9" s="667" t="str">
        <f t="shared" si="3"/>
        <v>飲食店</v>
      </c>
      <c r="AG9" s="667" t="str">
        <f t="shared" si="3"/>
        <v>病院</v>
      </c>
      <c r="AH9" s="667" t="str">
        <f t="shared" si="3"/>
        <v>ホテル</v>
      </c>
      <c r="AI9" s="667" t="str">
        <f t="shared" si="3"/>
        <v>集合住宅</v>
      </c>
      <c r="AJ9" s="667" t="str">
        <f t="shared" si="3"/>
        <v>集会所</v>
      </c>
      <c r="AK9" s="667" t="str">
        <f t="shared" si="3"/>
        <v>工場</v>
      </c>
      <c r="AL9" s="667" t="str">
        <f>AL$6</f>
        <v>小中高</v>
      </c>
      <c r="AM9" s="667" t="str">
        <f t="shared" si="3"/>
        <v>病院o</v>
      </c>
      <c r="AN9" s="667" t="str">
        <f t="shared" si="3"/>
        <v>ホテルo</v>
      </c>
      <c r="AO9" s="667" t="str">
        <f t="shared" si="3"/>
        <v>集合住宅o</v>
      </c>
      <c r="AP9"/>
      <c r="AQ9" s="357"/>
      <c r="AR9" s="358" t="str">
        <f t="shared" ref="AR9:AR40" si="4">IF($AR$3=1,BI9,BZ9)</f>
        <v>Q1</v>
      </c>
      <c r="AS9" s="358" t="str">
        <f t="shared" ref="AS9:AS40" si="5">IF($AR$3=1,BJ9,CA9)</f>
        <v xml:space="preserve"> Q</v>
      </c>
      <c r="AT9" s="358" t="str">
        <f t="shared" ref="AT9:AT40" si="6">IF($AR$3=1,BK9,CB9)</f>
        <v>室内環境</v>
      </c>
      <c r="AU9" s="449">
        <f>IF($L9=0,BL9,CC9)</f>
        <v>0.4</v>
      </c>
      <c r="AV9" s="449">
        <f t="shared" ref="AV9:AV72" si="7">IF($L9=0,BM9,CD9)</f>
        <v>0.4</v>
      </c>
      <c r="AW9" s="449">
        <f t="shared" ref="AW9:AW72" si="8">IF($L9=0,BN9,CE9)</f>
        <v>0.4</v>
      </c>
      <c r="AX9" s="449">
        <f t="shared" ref="AX9:AX72" si="9">IF($L9=0,BO9,CF9)</f>
        <v>0.4</v>
      </c>
      <c r="AY9" s="449">
        <f t="shared" ref="AY9:AY72" si="10">IF($L9=0,BP9,CG9)</f>
        <v>0.4</v>
      </c>
      <c r="AZ9" s="449">
        <f t="shared" ref="AZ9:AZ72" si="11">IF($L9=0,BQ9,CH9)</f>
        <v>0.4</v>
      </c>
      <c r="BA9" s="449">
        <f t="shared" ref="BA9:BA72" si="12">IF($L9=0,BR9,CI9)</f>
        <v>0.4</v>
      </c>
      <c r="BB9" s="449">
        <f t="shared" ref="BB9:BB72" si="13">IF($L9=0,BS9,CJ9)</f>
        <v>0.4</v>
      </c>
      <c r="BC9" s="449">
        <f t="shared" ref="BC9:BC72" si="14">IF($L9=0,BT9,CK9)</f>
        <v>0.3</v>
      </c>
      <c r="BD9" s="449">
        <f t="shared" ref="BD9:BD72" si="15">IF($L9=0,BU9,CL9)</f>
        <v>0.4</v>
      </c>
      <c r="BE9" s="450">
        <f>IF($M9=0,BV9,CM9)</f>
        <v>0</v>
      </c>
      <c r="BF9" s="449">
        <f t="shared" ref="BF9:BF72" si="16">IF($M9=0,BW9,CN9)</f>
        <v>0</v>
      </c>
      <c r="BG9" s="449">
        <f t="shared" ref="BG9:BG72" si="17">IF($M9=0,BX9,CO9)</f>
        <v>0</v>
      </c>
      <c r="BH9" s="360"/>
      <c r="BI9" s="355" t="s">
        <v>275</v>
      </c>
      <c r="BJ9" s="544" t="s">
        <v>17</v>
      </c>
      <c r="BK9" s="543" t="s">
        <v>454</v>
      </c>
      <c r="BL9" s="359">
        <v>0.4</v>
      </c>
      <c r="BM9" s="359">
        <v>0.4</v>
      </c>
      <c r="BN9" s="359">
        <v>0.4</v>
      </c>
      <c r="BO9" s="359">
        <v>0.4</v>
      </c>
      <c r="BP9" s="359">
        <v>0.4</v>
      </c>
      <c r="BQ9" s="359">
        <v>0.4</v>
      </c>
      <c r="BR9" s="359">
        <v>0.4</v>
      </c>
      <c r="BS9" s="359">
        <v>0.4</v>
      </c>
      <c r="BT9" s="359">
        <v>0.3</v>
      </c>
      <c r="BU9" s="545">
        <v>0.4</v>
      </c>
      <c r="BV9" s="546"/>
      <c r="BW9" s="545"/>
      <c r="BX9" s="545"/>
      <c r="BY9"/>
      <c r="BZ9" s="355" t="s">
        <v>529</v>
      </c>
      <c r="CA9" s="544" t="s">
        <v>17</v>
      </c>
      <c r="CB9" s="543" t="s">
        <v>530</v>
      </c>
      <c r="CC9" s="545">
        <v>0.4</v>
      </c>
      <c r="CD9" s="545">
        <v>0.4</v>
      </c>
      <c r="CE9" s="545">
        <v>0.4</v>
      </c>
      <c r="CF9" s="545">
        <v>0.4</v>
      </c>
      <c r="CG9" s="545">
        <v>0.4</v>
      </c>
      <c r="CH9" s="545">
        <v>0.4</v>
      </c>
      <c r="CI9" s="545">
        <v>0.4</v>
      </c>
      <c r="CJ9" s="545">
        <v>0.4</v>
      </c>
      <c r="CK9" s="545">
        <v>0.3</v>
      </c>
      <c r="CL9" s="545">
        <v>0.4</v>
      </c>
      <c r="CM9" s="546"/>
      <c r="CN9" s="545"/>
      <c r="CO9" s="545"/>
      <c r="CP9"/>
    </row>
    <row r="10" spans="1:94" s="361" customFormat="1" ht="13.5" customHeight="1" thickBot="1" x14ac:dyDescent="0.2">
      <c r="A10"/>
      <c r="B10" s="200">
        <v>1</v>
      </c>
      <c r="C10" s="201" t="s">
        <v>276</v>
      </c>
      <c r="D10" s="202"/>
      <c r="E10" s="302"/>
      <c r="F10" s="734"/>
      <c r="G10"/>
      <c r="H10" s="668"/>
      <c r="I10" s="669"/>
      <c r="J10" s="203" t="str">
        <f>IF(COUNTIF(J11:J19,$AA$3)&gt;=ROWS(J11:J19),$AA$3,"")</f>
        <v/>
      </c>
      <c r="K10" s="203" t="str">
        <f>IF(COUNTIF(K11:K19,$AA$3)&gt;=ROWS(K11:K19),$AA$3,"")</f>
        <v/>
      </c>
      <c r="L10" s="617">
        <f>IF(J10=$AA$3,0,2)</f>
        <v>2</v>
      </c>
      <c r="M10" s="1">
        <f>IF(K10=$AA$3,0,2)</f>
        <v>2</v>
      </c>
      <c r="N10"/>
      <c r="O10" s="1">
        <f>IF(OR(AC10=0,AC10="-"),0,1)</f>
        <v>0</v>
      </c>
      <c r="P10" s="1">
        <f t="shared" ref="P10:AA25" si="18">IF(OR(AD10=0,AD10="-"),0,1)</f>
        <v>0</v>
      </c>
      <c r="Q10" s="1">
        <f t="shared" si="18"/>
        <v>0</v>
      </c>
      <c r="R10" s="1">
        <f t="shared" si="18"/>
        <v>0</v>
      </c>
      <c r="S10" s="1">
        <f t="shared" si="18"/>
        <v>0</v>
      </c>
      <c r="T10" s="1">
        <f t="shared" si="18"/>
        <v>0</v>
      </c>
      <c r="U10" s="1">
        <f t="shared" si="18"/>
        <v>0</v>
      </c>
      <c r="V10" s="1">
        <f t="shared" si="18"/>
        <v>0</v>
      </c>
      <c r="W10" s="1">
        <f t="shared" si="18"/>
        <v>0</v>
      </c>
      <c r="X10" s="1">
        <f t="shared" si="18"/>
        <v>0</v>
      </c>
      <c r="Y10" s="1">
        <f t="shared" si="18"/>
        <v>0</v>
      </c>
      <c r="Z10" s="1">
        <f t="shared" si="18"/>
        <v>0</v>
      </c>
      <c r="AA10" s="1">
        <f t="shared" si="18"/>
        <v>0</v>
      </c>
      <c r="AB10"/>
      <c r="AC10" s="670" t="s">
        <v>838</v>
      </c>
      <c r="AD10" s="670" t="s">
        <v>838</v>
      </c>
      <c r="AE10" s="670" t="s">
        <v>838</v>
      </c>
      <c r="AF10" s="670" t="s">
        <v>838</v>
      </c>
      <c r="AG10" s="670" t="s">
        <v>838</v>
      </c>
      <c r="AH10" s="670" t="s">
        <v>838</v>
      </c>
      <c r="AI10" s="670" t="s">
        <v>838</v>
      </c>
      <c r="AJ10" s="670" t="s">
        <v>838</v>
      </c>
      <c r="AK10" s="670" t="s">
        <v>838</v>
      </c>
      <c r="AL10" s="670" t="s">
        <v>838</v>
      </c>
      <c r="AM10" s="670" t="s">
        <v>838</v>
      </c>
      <c r="AN10" s="670" t="s">
        <v>838</v>
      </c>
      <c r="AO10" s="670" t="s">
        <v>838</v>
      </c>
      <c r="AP10"/>
      <c r="AQ10" s="357"/>
      <c r="AR10" s="362">
        <f t="shared" si="4"/>
        <v>1</v>
      </c>
      <c r="AS10" s="362" t="str">
        <f t="shared" si="5"/>
        <v xml:space="preserve"> Q1</v>
      </c>
      <c r="AT10" s="362" t="str">
        <f t="shared" si="6"/>
        <v>音環境</v>
      </c>
      <c r="AU10" s="451">
        <f t="shared" ref="AU10:AU73" si="19">IF($L10=0,BL10,CC10)</f>
        <v>0.15</v>
      </c>
      <c r="AV10" s="451">
        <f t="shared" si="7"/>
        <v>0.15</v>
      </c>
      <c r="AW10" s="451">
        <f t="shared" si="8"/>
        <v>0.15</v>
      </c>
      <c r="AX10" s="451">
        <f t="shared" si="9"/>
        <v>0.15</v>
      </c>
      <c r="AY10" s="451">
        <f t="shared" si="10"/>
        <v>0.15</v>
      </c>
      <c r="AZ10" s="451">
        <f t="shared" si="11"/>
        <v>0.15</v>
      </c>
      <c r="BA10" s="451">
        <f t="shared" si="12"/>
        <v>0.15</v>
      </c>
      <c r="BB10" s="452">
        <f t="shared" si="13"/>
        <v>0.23</v>
      </c>
      <c r="BC10" s="451">
        <f t="shared" si="14"/>
        <v>0.15</v>
      </c>
      <c r="BD10" s="451">
        <f t="shared" si="15"/>
        <v>0.15</v>
      </c>
      <c r="BE10" s="453">
        <f t="shared" ref="BE10:BE73" si="20">IF($M10=0,BV10,CM10)</f>
        <v>0</v>
      </c>
      <c r="BF10" s="451">
        <f t="shared" si="16"/>
        <v>0</v>
      </c>
      <c r="BG10" s="451">
        <f t="shared" si="17"/>
        <v>0</v>
      </c>
      <c r="BH10" s="365"/>
      <c r="BI10" s="387">
        <v>1</v>
      </c>
      <c r="BJ10" s="444" t="s">
        <v>18</v>
      </c>
      <c r="BK10" s="474" t="s">
        <v>459</v>
      </c>
      <c r="BL10" s="363">
        <v>0.15</v>
      </c>
      <c r="BM10" s="363">
        <v>0.15</v>
      </c>
      <c r="BN10" s="363">
        <v>0.15</v>
      </c>
      <c r="BO10" s="363">
        <v>0.15</v>
      </c>
      <c r="BP10" s="363">
        <v>0.15</v>
      </c>
      <c r="BQ10" s="363">
        <v>0.15</v>
      </c>
      <c r="BR10" s="363">
        <v>0.15</v>
      </c>
      <c r="BS10" s="364">
        <v>0.23</v>
      </c>
      <c r="BT10" s="363">
        <v>0.15</v>
      </c>
      <c r="BU10" s="429">
        <v>0.15</v>
      </c>
      <c r="BV10" s="547"/>
      <c r="BW10" s="429"/>
      <c r="BX10" s="429"/>
      <c r="BY10"/>
      <c r="BZ10" s="387">
        <v>1</v>
      </c>
      <c r="CA10" s="444" t="s">
        <v>18</v>
      </c>
      <c r="CB10" s="474" t="s">
        <v>459</v>
      </c>
      <c r="CC10" s="429">
        <v>0.15</v>
      </c>
      <c r="CD10" s="429">
        <v>0.15</v>
      </c>
      <c r="CE10" s="429">
        <v>0.15</v>
      </c>
      <c r="CF10" s="429">
        <v>0.15</v>
      </c>
      <c r="CG10" s="429">
        <v>0.15</v>
      </c>
      <c r="CH10" s="429">
        <v>0.15</v>
      </c>
      <c r="CI10" s="429">
        <v>0.15</v>
      </c>
      <c r="CJ10" s="430">
        <v>0.23</v>
      </c>
      <c r="CK10" s="429">
        <v>0.15</v>
      </c>
      <c r="CL10" s="429">
        <v>0.15</v>
      </c>
      <c r="CM10" s="547"/>
      <c r="CN10" s="429"/>
      <c r="CO10" s="429"/>
      <c r="CP10"/>
    </row>
    <row r="11" spans="1:94" ht="13.5" customHeight="1" thickBot="1" x14ac:dyDescent="0.2">
      <c r="B11" s="204"/>
      <c r="C11" s="205">
        <v>1.1000000000000001</v>
      </c>
      <c r="D11" s="206" t="s">
        <v>277</v>
      </c>
      <c r="E11" s="223"/>
      <c r="F11" s="735"/>
      <c r="G11"/>
      <c r="H11" s="671">
        <f>IF(SUMPRODUCT($AC$7:$AL$7,O11:X11)=0,0,SUMPRODUCT($AC$7:$AL$7,AC11:AL11)/SUMPRODUCT($AC$7:$AL$7,O11:X11))</f>
        <v>4</v>
      </c>
      <c r="I11" s="671">
        <f>IF(SUMPRODUCT($AM$7:$AO$7,Y11:AA11)=0,0,SUMPRODUCT($AM$7:$AO$7,AM11:AO11)/SUMPRODUCT($AM$7:$AO$7,Y11:AA11))</f>
        <v>0</v>
      </c>
      <c r="J11" s="274"/>
      <c r="K11" s="274"/>
      <c r="L11" s="617">
        <f t="shared" ref="L11:L74" si="21">IF(J11=$AA$3,0,2)</f>
        <v>2</v>
      </c>
      <c r="M11" s="1">
        <f t="shared" ref="M11:M74" si="22">IF(K11=$AA$3,0,2)</f>
        <v>2</v>
      </c>
      <c r="N11"/>
      <c r="O11" s="1">
        <f t="shared" ref="O11:AA44" si="23">IF(OR(AC11=0,AC11="-"),0,1)</f>
        <v>1</v>
      </c>
      <c r="P11" s="1">
        <f t="shared" si="18"/>
        <v>0</v>
      </c>
      <c r="Q11" s="1">
        <f t="shared" si="18"/>
        <v>0</v>
      </c>
      <c r="R11" s="1">
        <f t="shared" si="18"/>
        <v>0</v>
      </c>
      <c r="S11" s="1">
        <f t="shared" si="18"/>
        <v>0</v>
      </c>
      <c r="T11" s="1">
        <f t="shared" si="18"/>
        <v>0</v>
      </c>
      <c r="U11" s="1">
        <f t="shared" si="18"/>
        <v>0</v>
      </c>
      <c r="V11" s="1">
        <f t="shared" si="18"/>
        <v>0</v>
      </c>
      <c r="W11" s="1">
        <f t="shared" si="18"/>
        <v>0</v>
      </c>
      <c r="X11" s="1">
        <f t="shared" si="18"/>
        <v>0</v>
      </c>
      <c r="Y11" s="1">
        <f t="shared" si="18"/>
        <v>0</v>
      </c>
      <c r="Z11" s="1">
        <f t="shared" si="18"/>
        <v>0</v>
      </c>
      <c r="AA11" s="1">
        <f t="shared" si="18"/>
        <v>0</v>
      </c>
      <c r="AB11"/>
      <c r="AC11" s="717">
        <v>4</v>
      </c>
      <c r="AD11" s="672"/>
      <c r="AE11" s="672"/>
      <c r="AF11" s="672"/>
      <c r="AG11" s="672"/>
      <c r="AH11" s="672"/>
      <c r="AI11" s="672"/>
      <c r="AJ11" s="672"/>
      <c r="AK11" s="672"/>
      <c r="AL11" s="672"/>
      <c r="AM11" s="672"/>
      <c r="AN11" s="672"/>
      <c r="AO11" s="672"/>
      <c r="AP11"/>
      <c r="AQ11" s="335"/>
      <c r="AR11" s="366">
        <f t="shared" si="4"/>
        <v>1.1000000000000001</v>
      </c>
      <c r="AS11" s="366" t="str">
        <f t="shared" si="5"/>
        <v xml:space="preserve"> Q1 1</v>
      </c>
      <c r="AT11" s="366" t="str">
        <f t="shared" si="6"/>
        <v>騒音</v>
      </c>
      <c r="AU11" s="454">
        <f t="shared" si="19"/>
        <v>0.4</v>
      </c>
      <c r="AV11" s="454">
        <f t="shared" si="7"/>
        <v>0.4</v>
      </c>
      <c r="AW11" s="454">
        <f t="shared" si="8"/>
        <v>0.4</v>
      </c>
      <c r="AX11" s="454">
        <f t="shared" si="9"/>
        <v>0.4</v>
      </c>
      <c r="AY11" s="454">
        <f t="shared" si="10"/>
        <v>0.4</v>
      </c>
      <c r="AZ11" s="454">
        <f t="shared" si="11"/>
        <v>0.4</v>
      </c>
      <c r="BA11" s="454">
        <f t="shared" si="12"/>
        <v>0.5</v>
      </c>
      <c r="BB11" s="454">
        <f t="shared" si="13"/>
        <v>0.4</v>
      </c>
      <c r="BC11" s="454">
        <f t="shared" si="14"/>
        <v>0.4</v>
      </c>
      <c r="BD11" s="454">
        <f t="shared" si="15"/>
        <v>0.4</v>
      </c>
      <c r="BE11" s="455">
        <f t="shared" si="20"/>
        <v>0.4</v>
      </c>
      <c r="BF11" s="454">
        <f t="shared" si="16"/>
        <v>0.4</v>
      </c>
      <c r="BG11" s="454">
        <f t="shared" si="17"/>
        <v>0.5</v>
      </c>
      <c r="BH11" s="370"/>
      <c r="BI11" s="393">
        <v>1.1000000000000001</v>
      </c>
      <c r="BJ11" s="425" t="s">
        <v>19</v>
      </c>
      <c r="BK11" s="548" t="s">
        <v>413</v>
      </c>
      <c r="BL11" s="611">
        <v>0.4</v>
      </c>
      <c r="BM11" s="368">
        <v>0.4</v>
      </c>
      <c r="BN11" s="368">
        <v>0.8</v>
      </c>
      <c r="BO11" s="368">
        <v>0.4</v>
      </c>
      <c r="BP11" s="611">
        <v>0.4</v>
      </c>
      <c r="BQ11" s="368">
        <v>0.8</v>
      </c>
      <c r="BR11" s="368">
        <v>0.8</v>
      </c>
      <c r="BS11" s="611">
        <v>0.8</v>
      </c>
      <c r="BT11" s="611">
        <v>0.5</v>
      </c>
      <c r="BU11" s="371">
        <v>0.4</v>
      </c>
      <c r="BV11" s="373">
        <v>0.5</v>
      </c>
      <c r="BW11" s="371">
        <v>0.4</v>
      </c>
      <c r="BX11" s="371">
        <v>0.4</v>
      </c>
      <c r="BZ11" s="393">
        <v>1.1000000000000001</v>
      </c>
      <c r="CA11" s="425" t="s">
        <v>19</v>
      </c>
      <c r="CB11" s="548" t="s">
        <v>532</v>
      </c>
      <c r="CC11" s="371">
        <v>0.4</v>
      </c>
      <c r="CD11" s="371">
        <v>0.4</v>
      </c>
      <c r="CE11" s="371">
        <v>0.4</v>
      </c>
      <c r="CF11" s="371">
        <v>0.4</v>
      </c>
      <c r="CG11" s="371">
        <v>0.4</v>
      </c>
      <c r="CH11" s="371">
        <v>0.4</v>
      </c>
      <c r="CI11" s="371">
        <v>0.5</v>
      </c>
      <c r="CJ11" s="371">
        <v>0.4</v>
      </c>
      <c r="CK11" s="371">
        <v>0.4</v>
      </c>
      <c r="CL11" s="371">
        <v>0.4</v>
      </c>
      <c r="CM11" s="371">
        <v>0.4</v>
      </c>
      <c r="CN11" s="371">
        <v>0.4</v>
      </c>
      <c r="CO11" s="371">
        <v>0.5</v>
      </c>
    </row>
    <row r="12" spans="1:94" ht="14.25" hidden="1" customHeight="1" thickBot="1" x14ac:dyDescent="0.2">
      <c r="B12" s="204"/>
      <c r="C12" s="210"/>
      <c r="D12" s="585">
        <v>1</v>
      </c>
      <c r="E12" s="626" t="s">
        <v>423</v>
      </c>
      <c r="F12" s="736"/>
      <c r="G12"/>
      <c r="H12" s="671"/>
      <c r="I12" s="671"/>
      <c r="J12" s="212"/>
      <c r="K12" s="214"/>
      <c r="L12" s="617">
        <f t="shared" si="21"/>
        <v>2</v>
      </c>
      <c r="M12" s="1">
        <f t="shared" si="22"/>
        <v>2</v>
      </c>
      <c r="N12"/>
      <c r="O12" s="1">
        <f t="shared" si="23"/>
        <v>0</v>
      </c>
      <c r="P12" s="1">
        <f t="shared" si="18"/>
        <v>0</v>
      </c>
      <c r="Q12" s="1">
        <f t="shared" si="18"/>
        <v>0</v>
      </c>
      <c r="R12" s="1">
        <f t="shared" si="18"/>
        <v>0</v>
      </c>
      <c r="S12" s="1">
        <f t="shared" si="18"/>
        <v>0</v>
      </c>
      <c r="T12" s="1">
        <f t="shared" si="18"/>
        <v>0</v>
      </c>
      <c r="U12" s="1">
        <f t="shared" si="18"/>
        <v>0</v>
      </c>
      <c r="V12" s="1">
        <f t="shared" si="18"/>
        <v>0</v>
      </c>
      <c r="W12" s="1">
        <f t="shared" si="18"/>
        <v>0</v>
      </c>
      <c r="X12" s="1">
        <f t="shared" si="18"/>
        <v>0</v>
      </c>
      <c r="Y12" s="1">
        <f t="shared" si="18"/>
        <v>0</v>
      </c>
      <c r="Z12" s="1">
        <f t="shared" si="18"/>
        <v>0</v>
      </c>
      <c r="AA12" s="1">
        <f t="shared" si="18"/>
        <v>0</v>
      </c>
      <c r="AB12"/>
      <c r="AC12" s="672"/>
      <c r="AD12" s="672"/>
      <c r="AE12" s="672"/>
      <c r="AF12" s="672"/>
      <c r="AG12" s="672"/>
      <c r="AH12" s="672"/>
      <c r="AI12" s="672"/>
      <c r="AJ12" s="672"/>
      <c r="AK12" s="672"/>
      <c r="AL12" s="672"/>
      <c r="AM12" s="672"/>
      <c r="AN12" s="672"/>
      <c r="AO12" s="672"/>
      <c r="AP12"/>
      <c r="AQ12" s="335"/>
      <c r="AR12" s="366" t="str">
        <f t="shared" si="4"/>
        <v>1.1.1</v>
      </c>
      <c r="AS12" s="366" t="str">
        <f t="shared" si="5"/>
        <v xml:space="preserve"> Q1 1.1</v>
      </c>
      <c r="AT12" s="366" t="str">
        <f t="shared" si="6"/>
        <v>室内騒音レベル</v>
      </c>
      <c r="AU12" s="454">
        <f t="shared" si="19"/>
        <v>0</v>
      </c>
      <c r="AV12" s="454">
        <f t="shared" si="7"/>
        <v>0</v>
      </c>
      <c r="AW12" s="454">
        <f t="shared" si="8"/>
        <v>0</v>
      </c>
      <c r="AX12" s="454">
        <f t="shared" si="9"/>
        <v>0</v>
      </c>
      <c r="AY12" s="454">
        <f t="shared" si="10"/>
        <v>0</v>
      </c>
      <c r="AZ12" s="454">
        <f t="shared" si="11"/>
        <v>0</v>
      </c>
      <c r="BA12" s="454">
        <f t="shared" si="12"/>
        <v>0</v>
      </c>
      <c r="BB12" s="454">
        <f t="shared" si="13"/>
        <v>0</v>
      </c>
      <c r="BC12" s="454">
        <f t="shared" si="14"/>
        <v>0</v>
      </c>
      <c r="BD12" s="454">
        <f t="shared" si="15"/>
        <v>0</v>
      </c>
      <c r="BE12" s="455">
        <f t="shared" si="20"/>
        <v>0</v>
      </c>
      <c r="BF12" s="454">
        <f t="shared" si="16"/>
        <v>0</v>
      </c>
      <c r="BG12" s="454">
        <f t="shared" si="17"/>
        <v>0</v>
      </c>
      <c r="BH12" s="370"/>
      <c r="BI12" s="393" t="s">
        <v>20</v>
      </c>
      <c r="BJ12" s="425" t="s">
        <v>21</v>
      </c>
      <c r="BK12" s="548" t="s">
        <v>441</v>
      </c>
      <c r="BL12" s="368">
        <v>0.4</v>
      </c>
      <c r="BM12" s="368">
        <v>1</v>
      </c>
      <c r="BN12" s="368">
        <v>1</v>
      </c>
      <c r="BO12" s="368">
        <v>1</v>
      </c>
      <c r="BP12" s="368">
        <v>0.4</v>
      </c>
      <c r="BQ12" s="368">
        <v>1</v>
      </c>
      <c r="BR12" s="368">
        <v>1</v>
      </c>
      <c r="BS12" s="368">
        <v>1</v>
      </c>
      <c r="BT12" s="368">
        <v>0.4</v>
      </c>
      <c r="BU12" s="371">
        <v>1</v>
      </c>
      <c r="BV12" s="373">
        <v>0.4</v>
      </c>
      <c r="BW12" s="371">
        <v>1</v>
      </c>
      <c r="BX12" s="371">
        <v>1</v>
      </c>
      <c r="BZ12" s="393" t="s">
        <v>20</v>
      </c>
      <c r="CA12" s="425" t="s">
        <v>21</v>
      </c>
      <c r="CB12" s="548" t="s">
        <v>441</v>
      </c>
      <c r="CC12" s="371"/>
      <c r="CD12" s="371"/>
      <c r="CE12" s="371"/>
      <c r="CF12" s="371"/>
      <c r="CG12" s="371"/>
      <c r="CH12" s="371"/>
      <c r="CI12" s="371"/>
      <c r="CJ12" s="371"/>
      <c r="CK12" s="371"/>
      <c r="CL12" s="371"/>
      <c r="CM12" s="373"/>
      <c r="CN12" s="371"/>
      <c r="CO12" s="371"/>
    </row>
    <row r="13" spans="1:94" ht="14.25" hidden="1" customHeight="1" thickBot="1" x14ac:dyDescent="0.2">
      <c r="B13" s="204"/>
      <c r="C13" s="215"/>
      <c r="D13" s="585">
        <v>2</v>
      </c>
      <c r="E13" s="627" t="s">
        <v>422</v>
      </c>
      <c r="F13" s="735"/>
      <c r="G13"/>
      <c r="H13" s="673"/>
      <c r="I13" s="673"/>
      <c r="J13" s="216"/>
      <c r="K13" s="217"/>
      <c r="L13" s="617">
        <f t="shared" si="21"/>
        <v>2</v>
      </c>
      <c r="M13" s="1">
        <f t="shared" si="22"/>
        <v>2</v>
      </c>
      <c r="N13"/>
      <c r="O13" s="1">
        <f t="shared" si="23"/>
        <v>0</v>
      </c>
      <c r="P13" s="1">
        <f t="shared" si="18"/>
        <v>0</v>
      </c>
      <c r="Q13" s="1">
        <f t="shared" si="18"/>
        <v>0</v>
      </c>
      <c r="R13" s="1">
        <f t="shared" si="18"/>
        <v>0</v>
      </c>
      <c r="S13" s="1">
        <f t="shared" si="18"/>
        <v>0</v>
      </c>
      <c r="T13" s="1">
        <f t="shared" si="18"/>
        <v>0</v>
      </c>
      <c r="U13" s="1">
        <f t="shared" si="18"/>
        <v>0</v>
      </c>
      <c r="V13" s="1">
        <f t="shared" si="18"/>
        <v>0</v>
      </c>
      <c r="W13" s="1">
        <f t="shared" si="18"/>
        <v>0</v>
      </c>
      <c r="X13" s="1">
        <f t="shared" si="18"/>
        <v>0</v>
      </c>
      <c r="Y13" s="1">
        <f t="shared" si="18"/>
        <v>0</v>
      </c>
      <c r="Z13" s="1">
        <f t="shared" si="18"/>
        <v>0</v>
      </c>
      <c r="AA13" s="1">
        <f t="shared" si="18"/>
        <v>0</v>
      </c>
      <c r="AB13"/>
      <c r="AC13" s="674"/>
      <c r="AD13" s="674"/>
      <c r="AE13" s="674"/>
      <c r="AF13" s="674"/>
      <c r="AG13" s="674"/>
      <c r="AH13" s="674"/>
      <c r="AI13" s="674"/>
      <c r="AJ13" s="674"/>
      <c r="AK13" s="674"/>
      <c r="AL13" s="674"/>
      <c r="AM13" s="674"/>
      <c r="AN13" s="674"/>
      <c r="AO13" s="674"/>
      <c r="AP13"/>
      <c r="AQ13" s="335"/>
      <c r="AR13" s="366" t="str">
        <f t="shared" si="4"/>
        <v>1.1.2</v>
      </c>
      <c r="AS13" s="366" t="str">
        <f t="shared" si="5"/>
        <v xml:space="preserve"> Q1 1.1</v>
      </c>
      <c r="AT13" s="366" t="str">
        <f t="shared" si="6"/>
        <v>設備騒音対策</v>
      </c>
      <c r="AU13" s="454">
        <f t="shared" si="19"/>
        <v>0</v>
      </c>
      <c r="AV13" s="454">
        <f t="shared" si="7"/>
        <v>0</v>
      </c>
      <c r="AW13" s="454">
        <f t="shared" si="8"/>
        <v>0</v>
      </c>
      <c r="AX13" s="454">
        <f t="shared" si="9"/>
        <v>0</v>
      </c>
      <c r="AY13" s="454">
        <f t="shared" si="10"/>
        <v>0</v>
      </c>
      <c r="AZ13" s="454">
        <f t="shared" si="11"/>
        <v>0</v>
      </c>
      <c r="BA13" s="454">
        <f t="shared" si="12"/>
        <v>0</v>
      </c>
      <c r="BB13" s="454">
        <f t="shared" si="13"/>
        <v>0</v>
      </c>
      <c r="BC13" s="454">
        <f t="shared" si="14"/>
        <v>0</v>
      </c>
      <c r="BD13" s="454">
        <f t="shared" si="15"/>
        <v>0</v>
      </c>
      <c r="BE13" s="455">
        <f t="shared" si="20"/>
        <v>0</v>
      </c>
      <c r="BF13" s="454">
        <f t="shared" si="16"/>
        <v>0</v>
      </c>
      <c r="BG13" s="454">
        <f t="shared" si="17"/>
        <v>0</v>
      </c>
      <c r="BH13" s="370"/>
      <c r="BI13" s="393" t="s">
        <v>22</v>
      </c>
      <c r="BJ13" s="425" t="s">
        <v>21</v>
      </c>
      <c r="BK13" s="548" t="s">
        <v>140</v>
      </c>
      <c r="BL13" s="368">
        <v>0.6</v>
      </c>
      <c r="BM13" s="368"/>
      <c r="BN13" s="368"/>
      <c r="BO13" s="368"/>
      <c r="BP13" s="368">
        <v>0.6</v>
      </c>
      <c r="BQ13" s="368"/>
      <c r="BR13" s="368"/>
      <c r="BS13" s="368"/>
      <c r="BT13" s="368">
        <v>0.6</v>
      </c>
      <c r="BU13" s="371"/>
      <c r="BV13" s="373">
        <v>0.6</v>
      </c>
      <c r="BW13" s="371"/>
      <c r="BX13" s="371"/>
      <c r="BZ13" s="393" t="s">
        <v>22</v>
      </c>
      <c r="CA13" s="425" t="s">
        <v>21</v>
      </c>
      <c r="CB13" s="548" t="s">
        <v>140</v>
      </c>
      <c r="CC13" s="371"/>
      <c r="CD13" s="371"/>
      <c r="CE13" s="371"/>
      <c r="CF13" s="371"/>
      <c r="CG13" s="371"/>
      <c r="CH13" s="371"/>
      <c r="CI13" s="371"/>
      <c r="CJ13" s="371"/>
      <c r="CK13" s="371"/>
      <c r="CL13" s="371"/>
      <c r="CM13" s="373"/>
      <c r="CN13" s="371"/>
      <c r="CO13" s="371"/>
    </row>
    <row r="14" spans="1:94" ht="13.5" customHeight="1" thickBot="1" x14ac:dyDescent="0.2">
      <c r="B14" s="204"/>
      <c r="C14" s="205">
        <v>1.2</v>
      </c>
      <c r="D14" s="206" t="s">
        <v>278</v>
      </c>
      <c r="E14" s="84"/>
      <c r="F14" s="737"/>
      <c r="G14"/>
      <c r="H14" s="675"/>
      <c r="I14" s="676"/>
      <c r="J14" s="209" t="str">
        <f>IF(COUNTIF(J15:J18,$AA$3)&gt;=ROWS(J15:J18),$AA$3,"")</f>
        <v/>
      </c>
      <c r="K14" s="292" t="str">
        <f>IF(COUNTIF(K15:K18,$AA$3)&gt;=ROWS(K15:K18),$AA$3,"")</f>
        <v/>
      </c>
      <c r="L14" s="617">
        <f t="shared" si="21"/>
        <v>2</v>
      </c>
      <c r="M14" s="1">
        <f t="shared" si="22"/>
        <v>2</v>
      </c>
      <c r="N14"/>
      <c r="O14" s="1">
        <f t="shared" si="23"/>
        <v>0</v>
      </c>
      <c r="P14" s="1">
        <f t="shared" si="18"/>
        <v>0</v>
      </c>
      <c r="Q14" s="1">
        <f t="shared" si="18"/>
        <v>0</v>
      </c>
      <c r="R14" s="1">
        <f t="shared" si="18"/>
        <v>0</v>
      </c>
      <c r="S14" s="1">
        <f t="shared" si="18"/>
        <v>0</v>
      </c>
      <c r="T14" s="1">
        <f t="shared" si="18"/>
        <v>0</v>
      </c>
      <c r="U14" s="1">
        <f t="shared" si="18"/>
        <v>0</v>
      </c>
      <c r="V14" s="1">
        <f t="shared" si="18"/>
        <v>0</v>
      </c>
      <c r="W14" s="1">
        <f t="shared" si="18"/>
        <v>0</v>
      </c>
      <c r="X14" s="1">
        <f t="shared" si="18"/>
        <v>0</v>
      </c>
      <c r="Y14" s="1">
        <f t="shared" si="18"/>
        <v>0</v>
      </c>
      <c r="Z14" s="1">
        <f t="shared" si="18"/>
        <v>0</v>
      </c>
      <c r="AA14" s="1">
        <f t="shared" si="18"/>
        <v>0</v>
      </c>
      <c r="AB14"/>
      <c r="AC14" s="677" t="s">
        <v>838</v>
      </c>
      <c r="AD14" s="677" t="s">
        <v>838</v>
      </c>
      <c r="AE14" s="677" t="s">
        <v>838</v>
      </c>
      <c r="AF14" s="677" t="s">
        <v>838</v>
      </c>
      <c r="AG14" s="677" t="s">
        <v>838</v>
      </c>
      <c r="AH14" s="677" t="s">
        <v>838</v>
      </c>
      <c r="AI14" s="677" t="s">
        <v>838</v>
      </c>
      <c r="AJ14" s="677" t="s">
        <v>838</v>
      </c>
      <c r="AK14" s="677" t="s">
        <v>838</v>
      </c>
      <c r="AL14" s="677" t="s">
        <v>838</v>
      </c>
      <c r="AM14" s="677" t="s">
        <v>838</v>
      </c>
      <c r="AN14" s="677" t="s">
        <v>838</v>
      </c>
      <c r="AO14" s="677" t="s">
        <v>838</v>
      </c>
      <c r="AP14"/>
      <c r="AQ14" s="335"/>
      <c r="AR14" s="366">
        <f t="shared" si="4"/>
        <v>1.2</v>
      </c>
      <c r="AS14" s="366" t="str">
        <f t="shared" si="5"/>
        <v xml:space="preserve"> Q1 1</v>
      </c>
      <c r="AT14" s="366" t="str">
        <f t="shared" si="6"/>
        <v>遮音</v>
      </c>
      <c r="AU14" s="454">
        <f t="shared" si="19"/>
        <v>0.4</v>
      </c>
      <c r="AV14" s="454">
        <f t="shared" si="7"/>
        <v>0.4</v>
      </c>
      <c r="AW14" s="454">
        <f>IF($L14=0,BN14,CE14)</f>
        <v>0.4</v>
      </c>
      <c r="AX14" s="454">
        <f t="shared" si="9"/>
        <v>0.4</v>
      </c>
      <c r="AY14" s="454">
        <f t="shared" si="10"/>
        <v>0.4</v>
      </c>
      <c r="AZ14" s="454">
        <f t="shared" si="11"/>
        <v>0.4</v>
      </c>
      <c r="BA14" s="454">
        <f t="shared" si="12"/>
        <v>0.5</v>
      </c>
      <c r="BB14" s="454">
        <f t="shared" si="13"/>
        <v>0.4</v>
      </c>
      <c r="BC14" s="454">
        <f t="shared" si="14"/>
        <v>0.4</v>
      </c>
      <c r="BD14" s="454">
        <f t="shared" si="15"/>
        <v>0.4</v>
      </c>
      <c r="BE14" s="455">
        <f t="shared" si="20"/>
        <v>0.4</v>
      </c>
      <c r="BF14" s="454">
        <f t="shared" si="16"/>
        <v>0.4</v>
      </c>
      <c r="BG14" s="454">
        <f t="shared" si="17"/>
        <v>0.5</v>
      </c>
      <c r="BH14" s="370"/>
      <c r="BI14" s="393">
        <v>1.2</v>
      </c>
      <c r="BJ14" s="425" t="s">
        <v>19</v>
      </c>
      <c r="BK14" s="502" t="s">
        <v>141</v>
      </c>
      <c r="BL14" s="611">
        <v>0.4</v>
      </c>
      <c r="BM14" s="368">
        <v>0.4</v>
      </c>
      <c r="BN14" s="368"/>
      <c r="BO14" s="368">
        <v>0.4</v>
      </c>
      <c r="BP14" s="611">
        <v>0.4</v>
      </c>
      <c r="BQ14" s="368"/>
      <c r="BR14" s="368"/>
      <c r="BS14" s="368"/>
      <c r="BT14" s="611">
        <v>0.5</v>
      </c>
      <c r="BU14" s="371">
        <v>0.4</v>
      </c>
      <c r="BV14" s="373">
        <v>0.5</v>
      </c>
      <c r="BW14" s="371">
        <v>0.4</v>
      </c>
      <c r="BX14" s="612">
        <v>0.4</v>
      </c>
      <c r="BZ14" s="393">
        <v>1.2</v>
      </c>
      <c r="CA14" s="425" t="s">
        <v>19</v>
      </c>
      <c r="CB14" s="502" t="s">
        <v>141</v>
      </c>
      <c r="CC14" s="371">
        <v>0.4</v>
      </c>
      <c r="CD14" s="371">
        <v>0.4</v>
      </c>
      <c r="CE14" s="371">
        <v>0.4</v>
      </c>
      <c r="CF14" s="371">
        <v>0.4</v>
      </c>
      <c r="CG14" s="371">
        <v>0.4</v>
      </c>
      <c r="CH14" s="371">
        <v>0.4</v>
      </c>
      <c r="CI14" s="371">
        <v>0.5</v>
      </c>
      <c r="CJ14" s="371">
        <v>0.4</v>
      </c>
      <c r="CK14" s="371">
        <v>0.4</v>
      </c>
      <c r="CL14" s="371">
        <v>0.4</v>
      </c>
      <c r="CM14" s="371">
        <v>0.4</v>
      </c>
      <c r="CN14" s="371">
        <v>0.4</v>
      </c>
      <c r="CO14" s="371">
        <v>0.5</v>
      </c>
    </row>
    <row r="15" spans="1:94" ht="13.5" customHeight="1" x14ac:dyDescent="0.15">
      <c r="B15" s="204"/>
      <c r="C15" s="218"/>
      <c r="D15" s="211">
        <v>1</v>
      </c>
      <c r="E15" s="637" t="s">
        <v>279</v>
      </c>
      <c r="F15" s="735"/>
      <c r="G15"/>
      <c r="H15" s="678">
        <f>IF(SUMPRODUCT($AC$7:$AL$7,O15:X15)=0,0,SUMPRODUCT($AC$7:$AL$7,AC15:AL15)/SUMPRODUCT($AC$7:$AL$7,O15:X15))</f>
        <v>4</v>
      </c>
      <c r="I15" s="678">
        <f>IF(SUMPRODUCT($AM$7:$AO$7,Y15:AA15)=0,0,SUMPRODUCT($AM$7:$AO$7,AM15:AO15)/SUMPRODUCT($AM$7:$AO$7,Y15:AA15))</f>
        <v>0</v>
      </c>
      <c r="J15" s="212"/>
      <c r="K15" s="214"/>
      <c r="L15" s="617">
        <f t="shared" si="21"/>
        <v>2</v>
      </c>
      <c r="M15" s="1">
        <f t="shared" si="22"/>
        <v>2</v>
      </c>
      <c r="N15"/>
      <c r="O15" s="1">
        <f t="shared" si="23"/>
        <v>1</v>
      </c>
      <c r="P15" s="1">
        <f t="shared" si="18"/>
        <v>0</v>
      </c>
      <c r="Q15" s="1">
        <f t="shared" si="18"/>
        <v>0</v>
      </c>
      <c r="R15" s="1">
        <f t="shared" si="18"/>
        <v>0</v>
      </c>
      <c r="S15" s="1">
        <f t="shared" si="18"/>
        <v>0</v>
      </c>
      <c r="T15" s="1">
        <f t="shared" si="18"/>
        <v>0</v>
      </c>
      <c r="U15" s="1">
        <f t="shared" si="18"/>
        <v>0</v>
      </c>
      <c r="V15" s="1">
        <f t="shared" si="18"/>
        <v>0</v>
      </c>
      <c r="W15" s="1">
        <f t="shared" si="18"/>
        <v>0</v>
      </c>
      <c r="X15" s="1">
        <f t="shared" si="18"/>
        <v>0</v>
      </c>
      <c r="Y15" s="1">
        <f t="shared" si="18"/>
        <v>0</v>
      </c>
      <c r="Z15" s="1">
        <f t="shared" si="18"/>
        <v>0</v>
      </c>
      <c r="AA15" s="1">
        <f t="shared" si="18"/>
        <v>0</v>
      </c>
      <c r="AB15"/>
      <c r="AC15" s="679">
        <v>4</v>
      </c>
      <c r="AD15" s="679"/>
      <c r="AE15" s="679"/>
      <c r="AF15" s="679"/>
      <c r="AG15" s="679"/>
      <c r="AH15" s="679"/>
      <c r="AI15" s="679"/>
      <c r="AJ15" s="679"/>
      <c r="AK15" s="679"/>
      <c r="AL15" s="679"/>
      <c r="AM15" s="679"/>
      <c r="AN15" s="679"/>
      <c r="AO15" s="679"/>
      <c r="AP15"/>
      <c r="AQ15" s="335"/>
      <c r="AR15" s="366" t="str">
        <f t="shared" si="4"/>
        <v>1.2.1</v>
      </c>
      <c r="AS15" s="366" t="str">
        <f t="shared" si="5"/>
        <v xml:space="preserve"> Q1 1.2</v>
      </c>
      <c r="AT15" s="366" t="str">
        <f t="shared" si="6"/>
        <v>開口部遮音性能</v>
      </c>
      <c r="AU15" s="454">
        <f t="shared" si="19"/>
        <v>0.6</v>
      </c>
      <c r="AV15" s="454">
        <f t="shared" si="7"/>
        <v>0.3</v>
      </c>
      <c r="AW15" s="454">
        <f t="shared" si="8"/>
        <v>1</v>
      </c>
      <c r="AX15" s="454">
        <f t="shared" si="9"/>
        <v>0.6</v>
      </c>
      <c r="AY15" s="454">
        <f t="shared" si="10"/>
        <v>0.4</v>
      </c>
      <c r="AZ15" s="454">
        <f t="shared" si="11"/>
        <v>1</v>
      </c>
      <c r="BA15" s="454">
        <f t="shared" si="12"/>
        <v>1</v>
      </c>
      <c r="BB15" s="456">
        <f t="shared" si="13"/>
        <v>1</v>
      </c>
      <c r="BC15" s="454">
        <f t="shared" si="14"/>
        <v>0.6</v>
      </c>
      <c r="BD15" s="454">
        <f t="shared" si="15"/>
        <v>0.3</v>
      </c>
      <c r="BE15" s="455">
        <f t="shared" si="20"/>
        <v>0.3</v>
      </c>
      <c r="BF15" s="454">
        <f>IF($M15=0,BW15,CN15)</f>
        <v>0.3</v>
      </c>
      <c r="BG15" s="454">
        <f t="shared" si="17"/>
        <v>0.3</v>
      </c>
      <c r="BH15" s="370"/>
      <c r="BI15" s="393" t="s">
        <v>533</v>
      </c>
      <c r="BJ15" s="425" t="s">
        <v>23</v>
      </c>
      <c r="BK15" s="502" t="s">
        <v>685</v>
      </c>
      <c r="BL15" s="395"/>
      <c r="BM15" s="395"/>
      <c r="BN15" s="395"/>
      <c r="BO15" s="395"/>
      <c r="BP15" s="395"/>
      <c r="BQ15" s="395"/>
      <c r="BR15" s="395"/>
      <c r="BS15" s="395"/>
      <c r="BT15" s="395"/>
      <c r="BU15" s="371"/>
      <c r="BV15" s="373"/>
      <c r="BW15" s="371"/>
      <c r="BX15" s="371"/>
      <c r="BZ15" s="393" t="s">
        <v>533</v>
      </c>
      <c r="CA15" s="425" t="s">
        <v>23</v>
      </c>
      <c r="CB15" s="502" t="s">
        <v>534</v>
      </c>
      <c r="CC15" s="371">
        <v>0.6</v>
      </c>
      <c r="CD15" s="371">
        <v>0.3</v>
      </c>
      <c r="CE15" s="371">
        <v>1</v>
      </c>
      <c r="CF15" s="371">
        <v>0.6</v>
      </c>
      <c r="CG15" s="371">
        <v>0.4</v>
      </c>
      <c r="CH15" s="371">
        <v>1</v>
      </c>
      <c r="CI15" s="371">
        <v>1</v>
      </c>
      <c r="CJ15" s="371">
        <v>1</v>
      </c>
      <c r="CK15" s="371">
        <v>0.6</v>
      </c>
      <c r="CL15" s="371">
        <v>0.3</v>
      </c>
      <c r="CM15" s="371">
        <v>0.3</v>
      </c>
      <c r="CN15" s="371">
        <v>0.3</v>
      </c>
      <c r="CO15" s="371">
        <v>0.3</v>
      </c>
    </row>
    <row r="16" spans="1:94" ht="13.5" customHeight="1" x14ac:dyDescent="0.15">
      <c r="B16" s="204"/>
      <c r="C16" s="210"/>
      <c r="D16" s="211">
        <v>2</v>
      </c>
      <c r="E16" s="637" t="s">
        <v>280</v>
      </c>
      <c r="F16" s="735"/>
      <c r="G16"/>
      <c r="H16" s="680">
        <f t="shared" ref="H16:H18" si="24">IF(SUMPRODUCT($AC$7:$AL$7,O16:X16)=0,0,SUMPRODUCT($AC$7:$AL$7,AC16:AL16)/SUMPRODUCT($AC$7:$AL$7,O16:X16))</f>
        <v>4</v>
      </c>
      <c r="I16" s="680">
        <f t="shared" ref="I16:I19" si="25">IF(SUMPRODUCT($AM$7:$AO$7,Y16:AA16)=0,0,SUMPRODUCT($AM$7:$AO$7,AM16:AO16)/SUMPRODUCT($AM$7:$AO$7,Y16:AA16))</f>
        <v>0</v>
      </c>
      <c r="J16" s="219"/>
      <c r="K16" s="220"/>
      <c r="L16" s="617">
        <f t="shared" si="21"/>
        <v>2</v>
      </c>
      <c r="M16" s="1">
        <f t="shared" si="22"/>
        <v>2</v>
      </c>
      <c r="N16"/>
      <c r="O16" s="1">
        <f t="shared" si="23"/>
        <v>1</v>
      </c>
      <c r="P16" s="1">
        <f t="shared" si="18"/>
        <v>0</v>
      </c>
      <c r="Q16" s="1">
        <f t="shared" si="18"/>
        <v>0</v>
      </c>
      <c r="R16" s="1">
        <f t="shared" si="18"/>
        <v>0</v>
      </c>
      <c r="S16" s="1">
        <f t="shared" si="18"/>
        <v>0</v>
      </c>
      <c r="T16" s="1">
        <f t="shared" si="18"/>
        <v>0</v>
      </c>
      <c r="U16" s="1">
        <f t="shared" si="18"/>
        <v>0</v>
      </c>
      <c r="V16" s="1">
        <f t="shared" si="18"/>
        <v>0</v>
      </c>
      <c r="W16" s="1">
        <f t="shared" si="18"/>
        <v>0</v>
      </c>
      <c r="X16" s="1">
        <f t="shared" si="18"/>
        <v>0</v>
      </c>
      <c r="Y16" s="1">
        <f t="shared" si="18"/>
        <v>0</v>
      </c>
      <c r="Z16" s="1">
        <f t="shared" si="18"/>
        <v>0</v>
      </c>
      <c r="AA16" s="1">
        <f t="shared" si="18"/>
        <v>0</v>
      </c>
      <c r="AB16"/>
      <c r="AC16" s="681">
        <v>4</v>
      </c>
      <c r="AD16" s="681"/>
      <c r="AE16" s="681"/>
      <c r="AF16" s="681"/>
      <c r="AG16" s="681"/>
      <c r="AH16" s="681"/>
      <c r="AI16" s="681"/>
      <c r="AJ16" s="681"/>
      <c r="AK16" s="681"/>
      <c r="AL16" s="681"/>
      <c r="AM16" s="681"/>
      <c r="AN16" s="681"/>
      <c r="AO16" s="681"/>
      <c r="AP16"/>
      <c r="AQ16" s="335"/>
      <c r="AR16" s="366" t="str">
        <f t="shared" si="4"/>
        <v>1.2.2</v>
      </c>
      <c r="AS16" s="366" t="str">
        <f t="shared" si="5"/>
        <v xml:space="preserve"> Q1 1.2</v>
      </c>
      <c r="AT16" s="366" t="str">
        <f t="shared" si="6"/>
        <v>界壁遮音性能</v>
      </c>
      <c r="AU16" s="454">
        <f t="shared" si="19"/>
        <v>0.4</v>
      </c>
      <c r="AV16" s="454">
        <f t="shared" si="7"/>
        <v>0.3</v>
      </c>
      <c r="AW16" s="454">
        <f t="shared" si="8"/>
        <v>0</v>
      </c>
      <c r="AX16" s="454">
        <f t="shared" si="9"/>
        <v>0.4</v>
      </c>
      <c r="AY16" s="454">
        <f t="shared" si="10"/>
        <v>0.6</v>
      </c>
      <c r="AZ16" s="454">
        <f t="shared" si="11"/>
        <v>0</v>
      </c>
      <c r="BA16" s="454">
        <f t="shared" si="12"/>
        <v>0</v>
      </c>
      <c r="BB16" s="456">
        <f t="shared" si="13"/>
        <v>0</v>
      </c>
      <c r="BC16" s="454">
        <f t="shared" si="14"/>
        <v>0.4</v>
      </c>
      <c r="BD16" s="454">
        <f t="shared" si="15"/>
        <v>0.3</v>
      </c>
      <c r="BE16" s="455">
        <f t="shared" si="20"/>
        <v>0.3</v>
      </c>
      <c r="BF16" s="454">
        <f t="shared" si="16"/>
        <v>0.3</v>
      </c>
      <c r="BG16" s="454">
        <f t="shared" si="17"/>
        <v>0.3</v>
      </c>
      <c r="BH16" s="370"/>
      <c r="BI16" s="393" t="s">
        <v>581</v>
      </c>
      <c r="BJ16" s="425" t="s">
        <v>23</v>
      </c>
      <c r="BK16" s="502" t="s">
        <v>280</v>
      </c>
      <c r="BL16" s="613">
        <v>1</v>
      </c>
      <c r="BM16" s="371">
        <v>0.4</v>
      </c>
      <c r="BN16" s="371"/>
      <c r="BO16" s="371">
        <v>1</v>
      </c>
      <c r="BP16" s="613">
        <v>0.4</v>
      </c>
      <c r="BQ16" s="371"/>
      <c r="BR16" s="371"/>
      <c r="BS16" s="372"/>
      <c r="BT16" s="613">
        <v>1</v>
      </c>
      <c r="BU16" s="371">
        <v>0.4</v>
      </c>
      <c r="BV16" s="373">
        <v>1</v>
      </c>
      <c r="BW16" s="371">
        <v>0.4</v>
      </c>
      <c r="BX16" s="371">
        <v>0.4</v>
      </c>
      <c r="BZ16" s="393" t="s">
        <v>535</v>
      </c>
      <c r="CA16" s="425" t="s">
        <v>23</v>
      </c>
      <c r="CB16" s="502" t="s">
        <v>280</v>
      </c>
      <c r="CC16" s="371">
        <v>0.4</v>
      </c>
      <c r="CD16" s="371">
        <v>0.3</v>
      </c>
      <c r="CE16" s="371"/>
      <c r="CF16" s="371">
        <v>0.4</v>
      </c>
      <c r="CG16" s="371">
        <v>0.6</v>
      </c>
      <c r="CH16" s="371"/>
      <c r="CI16" s="371"/>
      <c r="CJ16" s="371"/>
      <c r="CK16" s="371">
        <v>0.4</v>
      </c>
      <c r="CL16" s="371">
        <v>0.3</v>
      </c>
      <c r="CM16" s="371">
        <v>0.3</v>
      </c>
      <c r="CN16" s="371">
        <v>0.3</v>
      </c>
      <c r="CO16" s="371">
        <v>0.3</v>
      </c>
    </row>
    <row r="17" spans="1:94" ht="13.5" customHeight="1" x14ac:dyDescent="0.15">
      <c r="B17" s="204"/>
      <c r="C17" s="210"/>
      <c r="D17" s="211">
        <v>3</v>
      </c>
      <c r="E17" s="637" t="s">
        <v>281</v>
      </c>
      <c r="F17" s="735"/>
      <c r="G17"/>
      <c r="H17" s="680">
        <f t="shared" si="24"/>
        <v>0</v>
      </c>
      <c r="I17" s="680">
        <f t="shared" si="25"/>
        <v>0</v>
      </c>
      <c r="J17" s="219"/>
      <c r="K17" s="220"/>
      <c r="L17" s="617">
        <f t="shared" si="21"/>
        <v>2</v>
      </c>
      <c r="M17" s="1">
        <f t="shared" si="22"/>
        <v>2</v>
      </c>
      <c r="N17"/>
      <c r="O17" s="1">
        <f t="shared" si="23"/>
        <v>0</v>
      </c>
      <c r="P17" s="1">
        <f t="shared" si="18"/>
        <v>0</v>
      </c>
      <c r="Q17" s="1">
        <f t="shared" si="18"/>
        <v>0</v>
      </c>
      <c r="R17" s="1">
        <f t="shared" si="18"/>
        <v>0</v>
      </c>
      <c r="S17" s="1">
        <f t="shared" si="18"/>
        <v>0</v>
      </c>
      <c r="T17" s="1">
        <f t="shared" si="18"/>
        <v>0</v>
      </c>
      <c r="U17" s="1">
        <f t="shared" si="18"/>
        <v>0</v>
      </c>
      <c r="V17" s="1">
        <f t="shared" si="18"/>
        <v>0</v>
      </c>
      <c r="W17" s="1">
        <f t="shared" si="18"/>
        <v>0</v>
      </c>
      <c r="X17" s="1">
        <f t="shared" si="18"/>
        <v>0</v>
      </c>
      <c r="Y17" s="1">
        <f t="shared" si="18"/>
        <v>0</v>
      </c>
      <c r="Z17" s="1">
        <f t="shared" si="18"/>
        <v>0</v>
      </c>
      <c r="AA17" s="1">
        <f t="shared" si="18"/>
        <v>0</v>
      </c>
      <c r="AB17"/>
      <c r="AC17" s="681"/>
      <c r="AD17" s="681"/>
      <c r="AE17" s="681"/>
      <c r="AF17" s="681"/>
      <c r="AG17" s="681"/>
      <c r="AH17" s="681"/>
      <c r="AI17" s="681"/>
      <c r="AJ17" s="681"/>
      <c r="AK17" s="681"/>
      <c r="AL17" s="681"/>
      <c r="AM17" s="681"/>
      <c r="AN17" s="681"/>
      <c r="AO17" s="681"/>
      <c r="AP17"/>
      <c r="AQ17" s="335"/>
      <c r="AR17" s="366" t="str">
        <f t="shared" si="4"/>
        <v>1.2.3</v>
      </c>
      <c r="AS17" s="366" t="str">
        <f t="shared" si="5"/>
        <v xml:space="preserve"> Q1 1.2</v>
      </c>
      <c r="AT17" s="366" t="str">
        <f t="shared" si="6"/>
        <v>界床遮音性能（軽量衝撃源）</v>
      </c>
      <c r="AU17" s="454">
        <f t="shared" si="19"/>
        <v>0</v>
      </c>
      <c r="AV17" s="454">
        <f t="shared" si="7"/>
        <v>0.2</v>
      </c>
      <c r="AW17" s="454">
        <f t="shared" si="8"/>
        <v>0</v>
      </c>
      <c r="AX17" s="454">
        <f t="shared" si="9"/>
        <v>0</v>
      </c>
      <c r="AY17" s="454">
        <f t="shared" si="10"/>
        <v>0</v>
      </c>
      <c r="AZ17" s="454">
        <f t="shared" si="11"/>
        <v>0</v>
      </c>
      <c r="BA17" s="454">
        <f t="shared" si="12"/>
        <v>0</v>
      </c>
      <c r="BB17" s="456">
        <f t="shared" si="13"/>
        <v>0</v>
      </c>
      <c r="BC17" s="454">
        <f t="shared" si="14"/>
        <v>0</v>
      </c>
      <c r="BD17" s="454">
        <f t="shared" si="15"/>
        <v>0.2</v>
      </c>
      <c r="BE17" s="455">
        <f t="shared" si="20"/>
        <v>0.2</v>
      </c>
      <c r="BF17" s="454">
        <f t="shared" si="16"/>
        <v>0.2</v>
      </c>
      <c r="BG17" s="454">
        <f t="shared" si="17"/>
        <v>0.2</v>
      </c>
      <c r="BH17" s="370"/>
      <c r="BI17" s="393" t="s">
        <v>582</v>
      </c>
      <c r="BJ17" s="425" t="s">
        <v>23</v>
      </c>
      <c r="BK17" s="502" t="s">
        <v>281</v>
      </c>
      <c r="BL17" s="371"/>
      <c r="BM17" s="371">
        <v>0.3</v>
      </c>
      <c r="BN17" s="371"/>
      <c r="BO17" s="371"/>
      <c r="BP17" s="613">
        <v>0.6</v>
      </c>
      <c r="BQ17" s="371"/>
      <c r="BR17" s="371"/>
      <c r="BS17" s="372"/>
      <c r="BT17" s="371"/>
      <c r="BU17" s="371">
        <v>0.3</v>
      </c>
      <c r="BV17" s="373"/>
      <c r="BW17" s="371">
        <v>0.3</v>
      </c>
      <c r="BX17" s="371">
        <v>0.3</v>
      </c>
      <c r="BZ17" s="393" t="s">
        <v>536</v>
      </c>
      <c r="CA17" s="425" t="s">
        <v>23</v>
      </c>
      <c r="CB17" s="502" t="s">
        <v>281</v>
      </c>
      <c r="CC17" s="371"/>
      <c r="CD17" s="371">
        <v>0.2</v>
      </c>
      <c r="CE17" s="371"/>
      <c r="CF17" s="371"/>
      <c r="CG17" s="371"/>
      <c r="CH17" s="371"/>
      <c r="CI17" s="371"/>
      <c r="CJ17" s="372"/>
      <c r="CK17" s="371"/>
      <c r="CL17" s="371">
        <v>0.2</v>
      </c>
      <c r="CM17" s="373">
        <v>0.2</v>
      </c>
      <c r="CN17" s="371">
        <v>0.2</v>
      </c>
      <c r="CO17" s="371">
        <v>0.2</v>
      </c>
    </row>
    <row r="18" spans="1:94" ht="13.5" customHeight="1" x14ac:dyDescent="0.15">
      <c r="B18" s="204"/>
      <c r="C18" s="215"/>
      <c r="D18" s="211">
        <v>4</v>
      </c>
      <c r="E18" s="637" t="s">
        <v>282</v>
      </c>
      <c r="F18" s="735"/>
      <c r="G18"/>
      <c r="H18" s="680">
        <f t="shared" si="24"/>
        <v>0</v>
      </c>
      <c r="I18" s="680">
        <f t="shared" si="25"/>
        <v>0</v>
      </c>
      <c r="J18" s="219"/>
      <c r="K18" s="220"/>
      <c r="L18" s="617">
        <f t="shared" si="21"/>
        <v>2</v>
      </c>
      <c r="M18" s="1">
        <f t="shared" si="22"/>
        <v>2</v>
      </c>
      <c r="N18"/>
      <c r="O18" s="1">
        <f t="shared" si="23"/>
        <v>0</v>
      </c>
      <c r="P18" s="1">
        <f t="shared" si="18"/>
        <v>0</v>
      </c>
      <c r="Q18" s="1">
        <f t="shared" si="18"/>
        <v>0</v>
      </c>
      <c r="R18" s="1">
        <f t="shared" si="18"/>
        <v>0</v>
      </c>
      <c r="S18" s="1">
        <f t="shared" si="18"/>
        <v>0</v>
      </c>
      <c r="T18" s="1">
        <f t="shared" si="18"/>
        <v>0</v>
      </c>
      <c r="U18" s="1">
        <f t="shared" si="18"/>
        <v>0</v>
      </c>
      <c r="V18" s="1">
        <f t="shared" si="18"/>
        <v>0</v>
      </c>
      <c r="W18" s="1">
        <f t="shared" si="18"/>
        <v>0</v>
      </c>
      <c r="X18" s="1">
        <f t="shared" si="18"/>
        <v>0</v>
      </c>
      <c r="Y18" s="1">
        <f t="shared" si="18"/>
        <v>0</v>
      </c>
      <c r="Z18" s="1">
        <f t="shared" si="18"/>
        <v>0</v>
      </c>
      <c r="AA18" s="1">
        <f t="shared" si="18"/>
        <v>0</v>
      </c>
      <c r="AB18"/>
      <c r="AC18" s="681"/>
      <c r="AD18" s="681"/>
      <c r="AE18" s="681"/>
      <c r="AF18" s="681"/>
      <c r="AG18" s="681"/>
      <c r="AH18" s="681"/>
      <c r="AI18" s="681"/>
      <c r="AJ18" s="681"/>
      <c r="AK18" s="681"/>
      <c r="AL18" s="681"/>
      <c r="AM18" s="681"/>
      <c r="AN18" s="681"/>
      <c r="AO18" s="681"/>
      <c r="AP18"/>
      <c r="AQ18" s="335"/>
      <c r="AR18" s="366" t="str">
        <f t="shared" si="4"/>
        <v>1.2.4</v>
      </c>
      <c r="AS18" s="366" t="str">
        <f t="shared" si="5"/>
        <v xml:space="preserve"> Q1 1.2</v>
      </c>
      <c r="AT18" s="366" t="str">
        <f t="shared" si="6"/>
        <v>界床遮音性能（重量衝撃源）</v>
      </c>
      <c r="AU18" s="454">
        <f t="shared" si="19"/>
        <v>0</v>
      </c>
      <c r="AV18" s="454">
        <f t="shared" si="7"/>
        <v>0.2</v>
      </c>
      <c r="AW18" s="454">
        <f t="shared" si="8"/>
        <v>0</v>
      </c>
      <c r="AX18" s="454">
        <f t="shared" si="9"/>
        <v>0</v>
      </c>
      <c r="AY18" s="454">
        <f t="shared" si="10"/>
        <v>0</v>
      </c>
      <c r="AZ18" s="454">
        <f t="shared" si="11"/>
        <v>0</v>
      </c>
      <c r="BA18" s="454">
        <f t="shared" si="12"/>
        <v>0</v>
      </c>
      <c r="BB18" s="456">
        <f t="shared" si="13"/>
        <v>0</v>
      </c>
      <c r="BC18" s="454">
        <f t="shared" si="14"/>
        <v>0</v>
      </c>
      <c r="BD18" s="454">
        <f t="shared" si="15"/>
        <v>0.2</v>
      </c>
      <c r="BE18" s="455">
        <f t="shared" si="20"/>
        <v>0.2</v>
      </c>
      <c r="BF18" s="454">
        <f t="shared" si="16"/>
        <v>0.2</v>
      </c>
      <c r="BG18" s="454">
        <f t="shared" si="17"/>
        <v>0.2</v>
      </c>
      <c r="BH18" s="370"/>
      <c r="BI18" s="393" t="s">
        <v>687</v>
      </c>
      <c r="BJ18" s="425" t="s">
        <v>23</v>
      </c>
      <c r="BK18" s="502" t="s">
        <v>282</v>
      </c>
      <c r="BL18" s="371"/>
      <c r="BM18" s="371">
        <v>0.3</v>
      </c>
      <c r="BN18" s="371"/>
      <c r="BO18" s="371"/>
      <c r="BP18" s="371"/>
      <c r="BQ18" s="371"/>
      <c r="BR18" s="371"/>
      <c r="BS18" s="372"/>
      <c r="BT18" s="371"/>
      <c r="BU18" s="371">
        <v>0.3</v>
      </c>
      <c r="BV18" s="373"/>
      <c r="BW18" s="371">
        <v>0.3</v>
      </c>
      <c r="BX18" s="371">
        <v>0.3</v>
      </c>
      <c r="BZ18" s="393" t="s">
        <v>537</v>
      </c>
      <c r="CA18" s="425" t="s">
        <v>23</v>
      </c>
      <c r="CB18" s="502" t="s">
        <v>282</v>
      </c>
      <c r="CC18" s="371"/>
      <c r="CD18" s="371">
        <v>0.2</v>
      </c>
      <c r="CE18" s="371"/>
      <c r="CF18" s="371"/>
      <c r="CG18" s="371"/>
      <c r="CH18" s="371"/>
      <c r="CI18" s="371"/>
      <c r="CJ18" s="372"/>
      <c r="CK18" s="371"/>
      <c r="CL18" s="371">
        <v>0.2</v>
      </c>
      <c r="CM18" s="373">
        <v>0.2</v>
      </c>
      <c r="CN18" s="371">
        <v>0.2</v>
      </c>
      <c r="CO18" s="371">
        <v>0.2</v>
      </c>
    </row>
    <row r="19" spans="1:94" ht="13.5" customHeight="1" thickBot="1" x14ac:dyDescent="0.2">
      <c r="B19" s="221"/>
      <c r="C19" s="222">
        <v>1.3</v>
      </c>
      <c r="D19" s="223" t="s">
        <v>283</v>
      </c>
      <c r="E19" s="223"/>
      <c r="F19" s="735"/>
      <c r="G19"/>
      <c r="H19" s="673">
        <f>IF(SUMPRODUCT($AC$7:$AL$7,O19:X19)=0,0,SUMPRODUCT($AC$7:$AL$7,AC19:AL19)/SUMPRODUCT($AC$7:$AL$7,O19:X19))</f>
        <v>4</v>
      </c>
      <c r="I19" s="673">
        <f t="shared" si="25"/>
        <v>0</v>
      </c>
      <c r="J19" s="216"/>
      <c r="K19" s="217"/>
      <c r="L19" s="617">
        <f t="shared" si="21"/>
        <v>2</v>
      </c>
      <c r="M19" s="1">
        <f t="shared" si="22"/>
        <v>2</v>
      </c>
      <c r="N19"/>
      <c r="O19" s="1">
        <f t="shared" si="23"/>
        <v>1</v>
      </c>
      <c r="P19" s="1">
        <f t="shared" si="18"/>
        <v>0</v>
      </c>
      <c r="Q19" s="1">
        <f t="shared" si="18"/>
        <v>0</v>
      </c>
      <c r="R19" s="1">
        <f t="shared" si="18"/>
        <v>0</v>
      </c>
      <c r="S19" s="1">
        <f t="shared" si="18"/>
        <v>0</v>
      </c>
      <c r="T19" s="1">
        <f t="shared" si="18"/>
        <v>0</v>
      </c>
      <c r="U19" s="1">
        <f t="shared" si="18"/>
        <v>0</v>
      </c>
      <c r="V19" s="1">
        <f t="shared" si="18"/>
        <v>0</v>
      </c>
      <c r="W19" s="1">
        <f t="shared" si="18"/>
        <v>0</v>
      </c>
      <c r="X19" s="1">
        <f t="shared" si="18"/>
        <v>0</v>
      </c>
      <c r="Y19" s="1">
        <f t="shared" si="18"/>
        <v>0</v>
      </c>
      <c r="Z19" s="1">
        <f t="shared" si="18"/>
        <v>0</v>
      </c>
      <c r="AA19" s="1">
        <f t="shared" si="18"/>
        <v>0</v>
      </c>
      <c r="AB19"/>
      <c r="AC19" s="683">
        <v>4</v>
      </c>
      <c r="AD19" s="683"/>
      <c r="AE19" s="683"/>
      <c r="AF19" s="683"/>
      <c r="AG19" s="683"/>
      <c r="AH19" s="683"/>
      <c r="AI19" s="683"/>
      <c r="AJ19" s="683"/>
      <c r="AK19" s="683"/>
      <c r="AL19" s="683"/>
      <c r="AM19" s="683"/>
      <c r="AN19" s="683"/>
      <c r="AO19" s="683"/>
      <c r="AP19"/>
      <c r="AQ19" s="335"/>
      <c r="AR19" s="366">
        <f t="shared" si="4"/>
        <v>1.3</v>
      </c>
      <c r="AS19" s="366" t="str">
        <f t="shared" si="5"/>
        <v xml:space="preserve"> Q1 1</v>
      </c>
      <c r="AT19" s="366" t="str">
        <f t="shared" si="6"/>
        <v>吸音</v>
      </c>
      <c r="AU19" s="454">
        <f t="shared" si="19"/>
        <v>0.2</v>
      </c>
      <c r="AV19" s="454">
        <f t="shared" si="7"/>
        <v>0.2</v>
      </c>
      <c r="AW19" s="454">
        <f t="shared" si="8"/>
        <v>0.2</v>
      </c>
      <c r="AX19" s="454">
        <f t="shared" si="9"/>
        <v>0.2</v>
      </c>
      <c r="AY19" s="454">
        <f t="shared" si="10"/>
        <v>0.2</v>
      </c>
      <c r="AZ19" s="454">
        <f t="shared" si="11"/>
        <v>0.2</v>
      </c>
      <c r="BA19" s="454">
        <f t="shared" si="12"/>
        <v>0</v>
      </c>
      <c r="BB19" s="456">
        <f t="shared" si="13"/>
        <v>0.2</v>
      </c>
      <c r="BC19" s="454">
        <f t="shared" si="14"/>
        <v>0.2</v>
      </c>
      <c r="BD19" s="454">
        <f t="shared" si="15"/>
        <v>0.2</v>
      </c>
      <c r="BE19" s="455">
        <f t="shared" si="20"/>
        <v>0.2</v>
      </c>
      <c r="BF19" s="454">
        <f t="shared" si="16"/>
        <v>0.2</v>
      </c>
      <c r="BG19" s="454">
        <f t="shared" si="17"/>
        <v>0</v>
      </c>
      <c r="BH19" s="370"/>
      <c r="BI19" s="393">
        <v>1.3</v>
      </c>
      <c r="BJ19" s="425" t="s">
        <v>19</v>
      </c>
      <c r="BK19" s="502" t="s">
        <v>283</v>
      </c>
      <c r="BL19" s="613">
        <v>0.2</v>
      </c>
      <c r="BM19" s="368">
        <v>0.2</v>
      </c>
      <c r="BN19" s="368">
        <v>0.2</v>
      </c>
      <c r="BO19" s="368">
        <v>0.2</v>
      </c>
      <c r="BP19" s="613">
        <v>0.2</v>
      </c>
      <c r="BQ19" s="368">
        <v>0.2</v>
      </c>
      <c r="BR19" s="368">
        <v>0.2</v>
      </c>
      <c r="BS19" s="613">
        <v>0.2</v>
      </c>
      <c r="BT19" s="368"/>
      <c r="BU19" s="371">
        <v>0.2</v>
      </c>
      <c r="BV19" s="373"/>
      <c r="BW19" s="371">
        <v>0.2</v>
      </c>
      <c r="BX19" s="613">
        <v>0.2</v>
      </c>
      <c r="BZ19" s="393">
        <v>1.3</v>
      </c>
      <c r="CA19" s="425" t="s">
        <v>19</v>
      </c>
      <c r="CB19" s="502" t="s">
        <v>283</v>
      </c>
      <c r="CC19" s="371">
        <v>0.2</v>
      </c>
      <c r="CD19" s="371">
        <v>0.2</v>
      </c>
      <c r="CE19" s="371">
        <v>0.2</v>
      </c>
      <c r="CF19" s="371">
        <v>0.2</v>
      </c>
      <c r="CG19" s="371">
        <v>0.2</v>
      </c>
      <c r="CH19" s="371">
        <v>0.2</v>
      </c>
      <c r="CI19" s="371">
        <v>0</v>
      </c>
      <c r="CJ19" s="372">
        <v>0.2</v>
      </c>
      <c r="CK19" s="371">
        <v>0.2</v>
      </c>
      <c r="CL19" s="371">
        <v>0.2</v>
      </c>
      <c r="CM19" s="373">
        <v>0.2</v>
      </c>
      <c r="CN19" s="371">
        <v>0.2</v>
      </c>
      <c r="CO19" s="371">
        <v>0</v>
      </c>
    </row>
    <row r="20" spans="1:94" s="361" customFormat="1" ht="13.5" customHeight="1" x14ac:dyDescent="0.15">
      <c r="A20"/>
      <c r="B20" s="251">
        <v>2</v>
      </c>
      <c r="C20" s="224" t="s">
        <v>284</v>
      </c>
      <c r="D20" s="252"/>
      <c r="E20" s="246"/>
      <c r="F20" s="734"/>
      <c r="G20"/>
      <c r="H20" s="684"/>
      <c r="I20" s="685"/>
      <c r="J20" s="226" t="str">
        <f>IF(COUNTIF(J21:J33,$AA$3)&gt;=ROWS(J21:J33),$AA$3,"")</f>
        <v/>
      </c>
      <c r="K20" s="226" t="str">
        <f>IF(COUNTIF(K21:K33,$AA$3)&gt;=ROWS(K21:K33),$AA$3,"")</f>
        <v/>
      </c>
      <c r="L20" s="617">
        <f t="shared" si="21"/>
        <v>2</v>
      </c>
      <c r="M20" s="1">
        <f t="shared" si="22"/>
        <v>2</v>
      </c>
      <c r="N20"/>
      <c r="O20" s="1">
        <f t="shared" si="23"/>
        <v>0</v>
      </c>
      <c r="P20" s="1">
        <f t="shared" si="18"/>
        <v>0</v>
      </c>
      <c r="Q20" s="1">
        <f t="shared" si="18"/>
        <v>0</v>
      </c>
      <c r="R20" s="1">
        <f t="shared" si="18"/>
        <v>0</v>
      </c>
      <c r="S20" s="1">
        <f t="shared" si="18"/>
        <v>0</v>
      </c>
      <c r="T20" s="1">
        <f t="shared" si="18"/>
        <v>0</v>
      </c>
      <c r="U20" s="1">
        <f t="shared" si="18"/>
        <v>0</v>
      </c>
      <c r="V20" s="1">
        <f t="shared" si="18"/>
        <v>0</v>
      </c>
      <c r="W20" s="1">
        <f t="shared" si="18"/>
        <v>0</v>
      </c>
      <c r="X20" s="1">
        <f t="shared" si="18"/>
        <v>0</v>
      </c>
      <c r="Y20" s="1">
        <f t="shared" si="18"/>
        <v>0</v>
      </c>
      <c r="Z20" s="1">
        <f t="shared" si="18"/>
        <v>0</v>
      </c>
      <c r="AA20" s="1">
        <f t="shared" si="18"/>
        <v>0</v>
      </c>
      <c r="AB20"/>
      <c r="AC20" s="686" t="s">
        <v>838</v>
      </c>
      <c r="AD20" s="686" t="s">
        <v>838</v>
      </c>
      <c r="AE20" s="686" t="s">
        <v>838</v>
      </c>
      <c r="AF20" s="686" t="s">
        <v>838</v>
      </c>
      <c r="AG20" s="686" t="s">
        <v>838</v>
      </c>
      <c r="AH20" s="686" t="s">
        <v>838</v>
      </c>
      <c r="AI20" s="686" t="s">
        <v>838</v>
      </c>
      <c r="AJ20" s="686" t="s">
        <v>838</v>
      </c>
      <c r="AK20" s="686" t="s">
        <v>838</v>
      </c>
      <c r="AL20" s="686" t="s">
        <v>838</v>
      </c>
      <c r="AM20" s="686" t="s">
        <v>838</v>
      </c>
      <c r="AN20" s="686" t="s">
        <v>838</v>
      </c>
      <c r="AO20" s="686" t="s">
        <v>838</v>
      </c>
      <c r="AP20"/>
      <c r="AQ20" s="357"/>
      <c r="AR20" s="362">
        <f t="shared" si="4"/>
        <v>2</v>
      </c>
      <c r="AS20" s="362" t="str">
        <f t="shared" si="5"/>
        <v xml:space="preserve"> Q1</v>
      </c>
      <c r="AT20" s="362" t="str">
        <f t="shared" si="6"/>
        <v>温熱環境</v>
      </c>
      <c r="AU20" s="451">
        <f t="shared" si="19"/>
        <v>0.35</v>
      </c>
      <c r="AV20" s="451">
        <f t="shared" si="7"/>
        <v>0.35</v>
      </c>
      <c r="AW20" s="451">
        <f t="shared" si="8"/>
        <v>0.35</v>
      </c>
      <c r="AX20" s="451">
        <f t="shared" si="9"/>
        <v>0.35</v>
      </c>
      <c r="AY20" s="451">
        <f t="shared" si="10"/>
        <v>0.35</v>
      </c>
      <c r="AZ20" s="451">
        <f t="shared" si="11"/>
        <v>0.35</v>
      </c>
      <c r="BA20" s="451">
        <f t="shared" si="12"/>
        <v>0.35</v>
      </c>
      <c r="BB20" s="457">
        <f t="shared" si="13"/>
        <v>0.44</v>
      </c>
      <c r="BC20" s="451">
        <f t="shared" si="14"/>
        <v>0.35</v>
      </c>
      <c r="BD20" s="451">
        <f t="shared" si="15"/>
        <v>0.35</v>
      </c>
      <c r="BE20" s="453">
        <f t="shared" si="20"/>
        <v>0</v>
      </c>
      <c r="BF20" s="451">
        <f t="shared" si="16"/>
        <v>0</v>
      </c>
      <c r="BG20" s="451">
        <f t="shared" si="17"/>
        <v>0</v>
      </c>
      <c r="BH20" s="365"/>
      <c r="BI20" s="387">
        <v>2</v>
      </c>
      <c r="BJ20" s="444" t="s">
        <v>18</v>
      </c>
      <c r="BK20" s="481" t="s">
        <v>460</v>
      </c>
      <c r="BL20" s="363">
        <v>0.35</v>
      </c>
      <c r="BM20" s="363">
        <v>0.35</v>
      </c>
      <c r="BN20" s="363">
        <v>0.35</v>
      </c>
      <c r="BO20" s="363">
        <v>0.35</v>
      </c>
      <c r="BP20" s="363">
        <v>0.35</v>
      </c>
      <c r="BQ20" s="363">
        <v>0.35</v>
      </c>
      <c r="BR20" s="363">
        <v>0.35</v>
      </c>
      <c r="BS20" s="363">
        <v>0.44</v>
      </c>
      <c r="BT20" s="363">
        <v>0.35</v>
      </c>
      <c r="BU20" s="429">
        <v>0.35</v>
      </c>
      <c r="BV20" s="547"/>
      <c r="BW20" s="429"/>
      <c r="BX20" s="429"/>
      <c r="BY20"/>
      <c r="BZ20" s="387">
        <v>2</v>
      </c>
      <c r="CA20" s="444" t="s">
        <v>18</v>
      </c>
      <c r="CB20" s="481" t="s">
        <v>460</v>
      </c>
      <c r="CC20" s="429">
        <v>0.35</v>
      </c>
      <c r="CD20" s="429">
        <v>0.35</v>
      </c>
      <c r="CE20" s="429">
        <v>0.35</v>
      </c>
      <c r="CF20" s="429">
        <v>0.35</v>
      </c>
      <c r="CG20" s="429">
        <v>0.35</v>
      </c>
      <c r="CH20" s="429">
        <v>0.35</v>
      </c>
      <c r="CI20" s="429">
        <v>0.35</v>
      </c>
      <c r="CJ20" s="381">
        <v>0.44</v>
      </c>
      <c r="CK20" s="429">
        <v>0.35</v>
      </c>
      <c r="CL20" s="429">
        <v>0.35</v>
      </c>
      <c r="CM20" s="547"/>
      <c r="CN20" s="429"/>
      <c r="CO20" s="429"/>
      <c r="CP20"/>
    </row>
    <row r="21" spans="1:94" ht="13.5" customHeight="1" thickBot="1" x14ac:dyDescent="0.2">
      <c r="B21" s="204"/>
      <c r="C21" s="205">
        <v>2.1</v>
      </c>
      <c r="D21" s="227" t="s">
        <v>285</v>
      </c>
      <c r="E21" s="246"/>
      <c r="F21" s="738"/>
      <c r="G21"/>
      <c r="H21" s="675"/>
      <c r="I21" s="676"/>
      <c r="J21" s="208" t="str">
        <f>IF(COUNTIF(J22:J29,$AA$3)&gt;=ROWS(J22:J29),$AA$3,"")</f>
        <v/>
      </c>
      <c r="K21" s="304" t="str">
        <f>IF(COUNTIF(K22:K29,$AA$3)&gt;=ROWS(K22:K29),$AA$3,"")</f>
        <v/>
      </c>
      <c r="L21" s="617">
        <f t="shared" si="21"/>
        <v>2</v>
      </c>
      <c r="M21" s="1">
        <f t="shared" si="22"/>
        <v>2</v>
      </c>
      <c r="N21"/>
      <c r="O21" s="1">
        <f t="shared" si="23"/>
        <v>0</v>
      </c>
      <c r="P21" s="1">
        <f t="shared" si="18"/>
        <v>0</v>
      </c>
      <c r="Q21" s="1">
        <f t="shared" si="18"/>
        <v>0</v>
      </c>
      <c r="R21" s="1">
        <f t="shared" si="18"/>
        <v>0</v>
      </c>
      <c r="S21" s="1">
        <f t="shared" si="18"/>
        <v>0</v>
      </c>
      <c r="T21" s="1">
        <f t="shared" si="18"/>
        <v>0</v>
      </c>
      <c r="U21" s="1">
        <f t="shared" si="18"/>
        <v>0</v>
      </c>
      <c r="V21" s="1">
        <f t="shared" si="18"/>
        <v>0</v>
      </c>
      <c r="W21" s="1">
        <f t="shared" si="18"/>
        <v>0</v>
      </c>
      <c r="X21" s="1">
        <f t="shared" si="18"/>
        <v>0</v>
      </c>
      <c r="Y21" s="1">
        <f t="shared" si="18"/>
        <v>0</v>
      </c>
      <c r="Z21" s="1">
        <f t="shared" si="18"/>
        <v>0</v>
      </c>
      <c r="AA21" s="1">
        <f t="shared" si="18"/>
        <v>0</v>
      </c>
      <c r="AB21"/>
      <c r="AC21" s="677" t="s">
        <v>838</v>
      </c>
      <c r="AD21" s="677" t="s">
        <v>838</v>
      </c>
      <c r="AE21" s="677" t="s">
        <v>838</v>
      </c>
      <c r="AF21" s="677" t="s">
        <v>838</v>
      </c>
      <c r="AG21" s="677" t="s">
        <v>838</v>
      </c>
      <c r="AH21" s="677" t="s">
        <v>838</v>
      </c>
      <c r="AI21" s="677" t="s">
        <v>838</v>
      </c>
      <c r="AJ21" s="677" t="s">
        <v>838</v>
      </c>
      <c r="AK21" s="677" t="s">
        <v>838</v>
      </c>
      <c r="AL21" s="677" t="s">
        <v>838</v>
      </c>
      <c r="AM21" s="677" t="s">
        <v>838</v>
      </c>
      <c r="AN21" s="677" t="s">
        <v>838</v>
      </c>
      <c r="AO21" s="677" t="s">
        <v>838</v>
      </c>
      <c r="AP21"/>
      <c r="AQ21" s="335"/>
      <c r="AR21" s="366">
        <f t="shared" si="4"/>
        <v>2.1</v>
      </c>
      <c r="AS21" s="366" t="str">
        <f t="shared" si="5"/>
        <v xml:space="preserve"> Q1 2</v>
      </c>
      <c r="AT21" s="366" t="str">
        <f t="shared" si="6"/>
        <v>室温制御</v>
      </c>
      <c r="AU21" s="454">
        <f t="shared" si="19"/>
        <v>0.5</v>
      </c>
      <c r="AV21" s="454">
        <f t="shared" si="7"/>
        <v>0.5</v>
      </c>
      <c r="AW21" s="454">
        <f t="shared" si="8"/>
        <v>0.5</v>
      </c>
      <c r="AX21" s="454">
        <f t="shared" si="9"/>
        <v>0.5</v>
      </c>
      <c r="AY21" s="454">
        <f t="shared" si="10"/>
        <v>0.5</v>
      </c>
      <c r="AZ21" s="454">
        <f t="shared" si="11"/>
        <v>0.5</v>
      </c>
      <c r="BA21" s="454">
        <f t="shared" si="12"/>
        <v>0.5</v>
      </c>
      <c r="BB21" s="458">
        <f t="shared" si="13"/>
        <v>0.5</v>
      </c>
      <c r="BC21" s="454">
        <f t="shared" si="14"/>
        <v>0.5</v>
      </c>
      <c r="BD21" s="454">
        <f t="shared" si="15"/>
        <v>0.5</v>
      </c>
      <c r="BE21" s="455">
        <f t="shared" si="20"/>
        <v>0.5</v>
      </c>
      <c r="BF21" s="454">
        <f t="shared" si="16"/>
        <v>0.5</v>
      </c>
      <c r="BG21" s="454">
        <f t="shared" si="17"/>
        <v>0.5</v>
      </c>
      <c r="BH21" s="370"/>
      <c r="BI21" s="393">
        <v>2.1</v>
      </c>
      <c r="BJ21" s="425" t="s">
        <v>24</v>
      </c>
      <c r="BK21" s="443" t="s">
        <v>285</v>
      </c>
      <c r="BL21" s="368">
        <v>0.5</v>
      </c>
      <c r="BM21" s="368">
        <v>0.5</v>
      </c>
      <c r="BN21" s="368">
        <v>0.5</v>
      </c>
      <c r="BO21" s="368">
        <v>0.5</v>
      </c>
      <c r="BP21" s="368">
        <v>0.5</v>
      </c>
      <c r="BQ21" s="368">
        <v>0.5</v>
      </c>
      <c r="BR21" s="368">
        <v>0.5</v>
      </c>
      <c r="BS21" s="368">
        <v>0.5</v>
      </c>
      <c r="BT21" s="368">
        <v>0.5</v>
      </c>
      <c r="BU21" s="371">
        <v>0.5</v>
      </c>
      <c r="BV21" s="373">
        <v>1</v>
      </c>
      <c r="BW21" s="371">
        <v>1</v>
      </c>
      <c r="BX21" s="371">
        <v>1</v>
      </c>
      <c r="BZ21" s="393">
        <v>2.1</v>
      </c>
      <c r="CA21" s="425" t="s">
        <v>24</v>
      </c>
      <c r="CB21" s="443" t="s">
        <v>285</v>
      </c>
      <c r="CC21" s="371">
        <v>0.5</v>
      </c>
      <c r="CD21" s="371">
        <v>0.5</v>
      </c>
      <c r="CE21" s="371">
        <v>0.5</v>
      </c>
      <c r="CF21" s="371">
        <v>0.5</v>
      </c>
      <c r="CG21" s="371">
        <v>0.5</v>
      </c>
      <c r="CH21" s="371">
        <v>0.5</v>
      </c>
      <c r="CI21" s="371">
        <v>0.5</v>
      </c>
      <c r="CJ21" s="431">
        <v>0.5</v>
      </c>
      <c r="CK21" s="371">
        <v>0.5</v>
      </c>
      <c r="CL21" s="371">
        <v>0.5</v>
      </c>
      <c r="CM21" s="373">
        <v>0.5</v>
      </c>
      <c r="CN21" s="371">
        <v>0.5</v>
      </c>
      <c r="CO21" s="371">
        <v>0.5</v>
      </c>
    </row>
    <row r="22" spans="1:94" ht="13.5" customHeight="1" x14ac:dyDescent="0.15">
      <c r="B22" s="204"/>
      <c r="C22" s="619"/>
      <c r="D22" s="211">
        <v>1</v>
      </c>
      <c r="E22" s="223" t="s">
        <v>438</v>
      </c>
      <c r="F22" s="739"/>
      <c r="G22"/>
      <c r="H22" s="678">
        <f>IF(SUMPRODUCT($AC$7:$AL$7,O22:X22)=0,0,SUMPRODUCT($AC$7:$AL$7,AC22:AL22)/SUMPRODUCT($AC$7:$AL$7,O22:X22))</f>
        <v>4</v>
      </c>
      <c r="I22" s="678">
        <f>IF(SUMPRODUCT($AM$7:$AO$7,Y22:AA22)=0,0,SUMPRODUCT($AM$7:$AO$7,AM22:AO22)/SUMPRODUCT($AM$7:$AO$7,Y22:AA22))</f>
        <v>0</v>
      </c>
      <c r="J22" s="212"/>
      <c r="K22" s="214"/>
      <c r="L22" s="617">
        <f t="shared" si="21"/>
        <v>2</v>
      </c>
      <c r="M22" s="1">
        <f t="shared" si="22"/>
        <v>2</v>
      </c>
      <c r="N22"/>
      <c r="O22" s="1">
        <f t="shared" si="23"/>
        <v>1</v>
      </c>
      <c r="P22" s="1">
        <f t="shared" si="18"/>
        <v>0</v>
      </c>
      <c r="Q22" s="1">
        <f t="shared" si="18"/>
        <v>0</v>
      </c>
      <c r="R22" s="1">
        <f t="shared" si="18"/>
        <v>0</v>
      </c>
      <c r="S22" s="1">
        <f t="shared" si="18"/>
        <v>0</v>
      </c>
      <c r="T22" s="1">
        <f t="shared" si="18"/>
        <v>0</v>
      </c>
      <c r="U22" s="1">
        <f t="shared" si="18"/>
        <v>0</v>
      </c>
      <c r="V22" s="1">
        <f t="shared" si="18"/>
        <v>0</v>
      </c>
      <c r="W22" s="1">
        <f t="shared" si="18"/>
        <v>0</v>
      </c>
      <c r="X22" s="1">
        <f t="shared" si="18"/>
        <v>0</v>
      </c>
      <c r="Y22" s="1">
        <f t="shared" si="18"/>
        <v>0</v>
      </c>
      <c r="Z22" s="1">
        <f t="shared" si="18"/>
        <v>0</v>
      </c>
      <c r="AA22" s="1">
        <f t="shared" si="18"/>
        <v>0</v>
      </c>
      <c r="AB22"/>
      <c r="AC22" s="679">
        <v>4</v>
      </c>
      <c r="AD22" s="679"/>
      <c r="AE22" s="679"/>
      <c r="AF22" s="679"/>
      <c r="AG22" s="679"/>
      <c r="AH22" s="679"/>
      <c r="AI22" s="679"/>
      <c r="AJ22" s="679"/>
      <c r="AK22" s="679"/>
      <c r="AL22" s="679"/>
      <c r="AM22" s="679"/>
      <c r="AN22" s="679"/>
      <c r="AO22" s="679"/>
      <c r="AP22"/>
      <c r="AQ22" s="335"/>
      <c r="AR22" s="366" t="str">
        <f t="shared" si="4"/>
        <v>2.1.1</v>
      </c>
      <c r="AS22" s="366" t="str">
        <f t="shared" si="5"/>
        <v xml:space="preserve"> Q1 2.1</v>
      </c>
      <c r="AT22" s="366" t="str">
        <f t="shared" si="6"/>
        <v>室温</v>
      </c>
      <c r="AU22" s="454">
        <f t="shared" si="19"/>
        <v>0.3</v>
      </c>
      <c r="AV22" s="454">
        <f t="shared" si="7"/>
        <v>0.3</v>
      </c>
      <c r="AW22" s="454">
        <f t="shared" si="8"/>
        <v>0.3</v>
      </c>
      <c r="AX22" s="454">
        <f t="shared" si="9"/>
        <v>0.3</v>
      </c>
      <c r="AY22" s="454">
        <f t="shared" si="10"/>
        <v>0.3</v>
      </c>
      <c r="AZ22" s="454">
        <f t="shared" si="11"/>
        <v>0.3</v>
      </c>
      <c r="BA22" s="454">
        <f t="shared" si="12"/>
        <v>0.5</v>
      </c>
      <c r="BB22" s="458">
        <f t="shared" si="13"/>
        <v>0.3</v>
      </c>
      <c r="BC22" s="454">
        <f t="shared" si="14"/>
        <v>0.3</v>
      </c>
      <c r="BD22" s="454">
        <f t="shared" si="15"/>
        <v>0.3</v>
      </c>
      <c r="BE22" s="455">
        <f t="shared" si="20"/>
        <v>0.4</v>
      </c>
      <c r="BF22" s="454">
        <f t="shared" si="16"/>
        <v>0.4</v>
      </c>
      <c r="BG22" s="454">
        <f t="shared" si="17"/>
        <v>0.5</v>
      </c>
      <c r="BH22" s="378"/>
      <c r="BI22" s="393" t="s">
        <v>584</v>
      </c>
      <c r="BJ22" s="425" t="s">
        <v>25</v>
      </c>
      <c r="BK22" s="548" t="s">
        <v>142</v>
      </c>
      <c r="BL22" s="368">
        <v>0.3</v>
      </c>
      <c r="BM22" s="368">
        <v>0.3</v>
      </c>
      <c r="BN22" s="368">
        <v>0.3</v>
      </c>
      <c r="BO22" s="368">
        <v>0.3</v>
      </c>
      <c r="BP22" s="368">
        <v>0.3</v>
      </c>
      <c r="BQ22" s="368">
        <v>0.3</v>
      </c>
      <c r="BR22" s="368">
        <v>0.5</v>
      </c>
      <c r="BS22" s="377">
        <v>0.3</v>
      </c>
      <c r="BT22" s="368">
        <v>0.3</v>
      </c>
      <c r="BU22" s="371">
        <v>0.3</v>
      </c>
      <c r="BV22" s="373"/>
      <c r="BW22" s="371"/>
      <c r="BX22" s="371"/>
      <c r="BZ22" s="393" t="s">
        <v>538</v>
      </c>
      <c r="CA22" s="425" t="s">
        <v>25</v>
      </c>
      <c r="CB22" s="548" t="s">
        <v>539</v>
      </c>
      <c r="CC22" s="371">
        <v>0.3</v>
      </c>
      <c r="CD22" s="371">
        <v>0.3</v>
      </c>
      <c r="CE22" s="371">
        <v>0.3</v>
      </c>
      <c r="CF22" s="371">
        <v>0.3</v>
      </c>
      <c r="CG22" s="371">
        <v>0.3</v>
      </c>
      <c r="CH22" s="371">
        <v>0.3</v>
      </c>
      <c r="CI22" s="371">
        <v>0.5</v>
      </c>
      <c r="CJ22" s="431">
        <v>0.3</v>
      </c>
      <c r="CK22" s="371">
        <v>0.3</v>
      </c>
      <c r="CL22" s="371">
        <v>0.3</v>
      </c>
      <c r="CM22" s="373">
        <v>0.4</v>
      </c>
      <c r="CN22" s="371">
        <v>0.4</v>
      </c>
      <c r="CO22" s="371">
        <v>0.5</v>
      </c>
    </row>
    <row r="23" spans="1:94" ht="13.5" hidden="1" customHeight="1" x14ac:dyDescent="0.15">
      <c r="B23" s="204"/>
      <c r="C23" s="619"/>
      <c r="D23" s="585">
        <v>2</v>
      </c>
      <c r="E23" s="567" t="s">
        <v>793</v>
      </c>
      <c r="F23" s="739"/>
      <c r="G23"/>
      <c r="H23" s="680">
        <f t="shared" ref="H23:H32" si="26">IF(SUMPRODUCT($AC$7:$AL$7,O23:X23)=0,0,SUMPRODUCT($AC$7:$AL$7,AC23:AL23)/SUMPRODUCT($AC$7:$AL$7,O23:X23))</f>
        <v>0</v>
      </c>
      <c r="I23" s="680">
        <f t="shared" ref="I23:I30" si="27">IF(SUMPRODUCT($AM$7:$AO$7,Y23:AA23)=0,0,SUMPRODUCT($AM$7:$AO$7,AM23:AO23)/SUMPRODUCT($AM$7:$AO$7,Y23:AA23))</f>
        <v>0</v>
      </c>
      <c r="J23" s="265" t="s">
        <v>270</v>
      </c>
      <c r="K23" s="266" t="s">
        <v>270</v>
      </c>
      <c r="L23" s="617">
        <f t="shared" si="21"/>
        <v>0</v>
      </c>
      <c r="M23" s="1">
        <f t="shared" si="22"/>
        <v>0</v>
      </c>
      <c r="N23"/>
      <c r="O23" s="1">
        <f t="shared" si="23"/>
        <v>0</v>
      </c>
      <c r="P23" s="1">
        <f t="shared" si="18"/>
        <v>0</v>
      </c>
      <c r="Q23" s="1">
        <f t="shared" si="18"/>
        <v>0</v>
      </c>
      <c r="R23" s="1">
        <f t="shared" si="18"/>
        <v>0</v>
      </c>
      <c r="S23" s="1">
        <f t="shared" si="18"/>
        <v>0</v>
      </c>
      <c r="T23" s="1">
        <f t="shared" si="18"/>
        <v>0</v>
      </c>
      <c r="U23" s="1">
        <f t="shared" si="18"/>
        <v>0</v>
      </c>
      <c r="V23" s="1">
        <f t="shared" si="18"/>
        <v>0</v>
      </c>
      <c r="W23" s="1">
        <f t="shared" si="18"/>
        <v>0</v>
      </c>
      <c r="X23" s="1">
        <f t="shared" si="18"/>
        <v>0</v>
      </c>
      <c r="Y23" s="1">
        <f t="shared" si="18"/>
        <v>0</v>
      </c>
      <c r="Z23" s="1">
        <f t="shared" si="18"/>
        <v>0</v>
      </c>
      <c r="AA23" s="1">
        <f t="shared" si="18"/>
        <v>0</v>
      </c>
      <c r="AB23"/>
      <c r="AC23" s="681"/>
      <c r="AD23" s="681"/>
      <c r="AE23" s="681"/>
      <c r="AF23" s="681"/>
      <c r="AG23" s="681"/>
      <c r="AH23" s="681"/>
      <c r="AI23" s="681"/>
      <c r="AJ23" s="681"/>
      <c r="AK23" s="681"/>
      <c r="AL23" s="681"/>
      <c r="AM23" s="681"/>
      <c r="AN23" s="681"/>
      <c r="AO23" s="681"/>
      <c r="AP23"/>
      <c r="AQ23" s="335"/>
      <c r="AR23" s="366" t="str">
        <f t="shared" si="4"/>
        <v>2.1.2</v>
      </c>
      <c r="AS23" s="366" t="str">
        <f t="shared" si="5"/>
        <v xml:space="preserve"> Q1 2.1</v>
      </c>
      <c r="AT23" s="366" t="str">
        <f t="shared" si="6"/>
        <v>負荷変動・追従制御性</v>
      </c>
      <c r="AU23" s="459">
        <f t="shared" si="19"/>
        <v>0</v>
      </c>
      <c r="AV23" s="454">
        <f t="shared" si="7"/>
        <v>0.2</v>
      </c>
      <c r="AW23" s="454">
        <f t="shared" si="8"/>
        <v>0.2</v>
      </c>
      <c r="AX23" s="454">
        <f t="shared" si="9"/>
        <v>0.2</v>
      </c>
      <c r="AY23" s="454">
        <f t="shared" si="10"/>
        <v>0</v>
      </c>
      <c r="AZ23" s="454">
        <f t="shared" si="11"/>
        <v>0</v>
      </c>
      <c r="BA23" s="454">
        <f t="shared" si="12"/>
        <v>0</v>
      </c>
      <c r="BB23" s="458">
        <f t="shared" si="13"/>
        <v>0.3</v>
      </c>
      <c r="BC23" s="459">
        <f t="shared" si="14"/>
        <v>0</v>
      </c>
      <c r="BD23" s="459">
        <f t="shared" si="15"/>
        <v>0.2</v>
      </c>
      <c r="BE23" s="455">
        <f t="shared" si="20"/>
        <v>0</v>
      </c>
      <c r="BF23" s="454">
        <f t="shared" si="16"/>
        <v>0</v>
      </c>
      <c r="BG23" s="454">
        <f t="shared" si="17"/>
        <v>0</v>
      </c>
      <c r="BH23" s="378"/>
      <c r="BI23" s="393" t="s">
        <v>26</v>
      </c>
      <c r="BJ23" s="425" t="s">
        <v>25</v>
      </c>
      <c r="BK23" s="548" t="s">
        <v>27</v>
      </c>
      <c r="BL23" s="395"/>
      <c r="BM23" s="395">
        <v>0.2</v>
      </c>
      <c r="BN23" s="395">
        <v>0.2</v>
      </c>
      <c r="BO23" s="395">
        <v>0.2</v>
      </c>
      <c r="BP23" s="395"/>
      <c r="BQ23" s="395"/>
      <c r="BR23" s="395"/>
      <c r="BS23" s="553">
        <v>0.3</v>
      </c>
      <c r="BT23" s="395"/>
      <c r="BU23" s="371">
        <v>0.2</v>
      </c>
      <c r="BV23" s="373"/>
      <c r="BW23" s="371"/>
      <c r="BX23" s="371"/>
      <c r="BZ23" s="393" t="s">
        <v>26</v>
      </c>
      <c r="CA23" s="425" t="s">
        <v>25</v>
      </c>
      <c r="CB23" s="548" t="s">
        <v>27</v>
      </c>
      <c r="CC23" s="432"/>
      <c r="CD23" s="371">
        <v>0.2</v>
      </c>
      <c r="CE23" s="371">
        <v>0.2</v>
      </c>
      <c r="CF23" s="371">
        <v>0.2</v>
      </c>
      <c r="CG23" s="371"/>
      <c r="CH23" s="371"/>
      <c r="CI23" s="371"/>
      <c r="CJ23" s="431">
        <v>0.3</v>
      </c>
      <c r="CK23" s="432"/>
      <c r="CL23" s="371">
        <v>0.2</v>
      </c>
      <c r="CM23" s="373"/>
      <c r="CN23" s="371"/>
      <c r="CO23" s="371"/>
    </row>
    <row r="24" spans="1:94" ht="13.5" customHeight="1" x14ac:dyDescent="0.15">
      <c r="B24" s="204"/>
      <c r="C24" s="619"/>
      <c r="D24" s="211">
        <v>2</v>
      </c>
      <c r="E24" s="223" t="s">
        <v>286</v>
      </c>
      <c r="F24" s="739"/>
      <c r="G24"/>
      <c r="H24" s="680">
        <f t="shared" si="26"/>
        <v>4</v>
      </c>
      <c r="I24" s="680">
        <f t="shared" si="27"/>
        <v>0</v>
      </c>
      <c r="J24" s="219"/>
      <c r="K24" s="220"/>
      <c r="L24" s="617">
        <f t="shared" si="21"/>
        <v>2</v>
      </c>
      <c r="M24" s="1">
        <f t="shared" si="22"/>
        <v>2</v>
      </c>
      <c r="N24"/>
      <c r="O24" s="1">
        <f t="shared" si="23"/>
        <v>1</v>
      </c>
      <c r="P24" s="1">
        <f t="shared" si="18"/>
        <v>0</v>
      </c>
      <c r="Q24" s="1">
        <f t="shared" si="18"/>
        <v>0</v>
      </c>
      <c r="R24" s="1">
        <f t="shared" si="18"/>
        <v>0</v>
      </c>
      <c r="S24" s="1">
        <f t="shared" si="18"/>
        <v>0</v>
      </c>
      <c r="T24" s="1">
        <f t="shared" si="18"/>
        <v>0</v>
      </c>
      <c r="U24" s="1">
        <f t="shared" si="18"/>
        <v>0</v>
      </c>
      <c r="V24" s="1">
        <f t="shared" si="18"/>
        <v>0</v>
      </c>
      <c r="W24" s="1">
        <f t="shared" si="18"/>
        <v>0</v>
      </c>
      <c r="X24" s="1">
        <f t="shared" si="18"/>
        <v>0</v>
      </c>
      <c r="Y24" s="1">
        <f t="shared" si="18"/>
        <v>0</v>
      </c>
      <c r="Z24" s="1">
        <f t="shared" si="18"/>
        <v>0</v>
      </c>
      <c r="AA24" s="1">
        <f t="shared" si="18"/>
        <v>0</v>
      </c>
      <c r="AB24"/>
      <c r="AC24" s="681">
        <v>4</v>
      </c>
      <c r="AD24" s="681"/>
      <c r="AE24" s="681"/>
      <c r="AF24" s="681"/>
      <c r="AG24" s="681"/>
      <c r="AH24" s="681"/>
      <c r="AI24" s="681"/>
      <c r="AJ24" s="681"/>
      <c r="AK24" s="681"/>
      <c r="AL24" s="681"/>
      <c r="AM24" s="681"/>
      <c r="AN24" s="681"/>
      <c r="AO24" s="681"/>
      <c r="AP24"/>
      <c r="AQ24" s="335"/>
      <c r="AR24" s="366" t="str">
        <f t="shared" si="4"/>
        <v>2.1.3</v>
      </c>
      <c r="AS24" s="366" t="str">
        <f t="shared" si="5"/>
        <v xml:space="preserve"> Q1 2.1</v>
      </c>
      <c r="AT24" s="366" t="str">
        <f t="shared" si="6"/>
        <v>外皮性能</v>
      </c>
      <c r="AU24" s="454">
        <f t="shared" si="19"/>
        <v>0.2</v>
      </c>
      <c r="AV24" s="454">
        <f t="shared" si="7"/>
        <v>0.2</v>
      </c>
      <c r="AW24" s="454">
        <f t="shared" si="8"/>
        <v>0.1</v>
      </c>
      <c r="AX24" s="454">
        <f t="shared" si="9"/>
        <v>0.1</v>
      </c>
      <c r="AY24" s="454">
        <f t="shared" si="10"/>
        <v>0.2</v>
      </c>
      <c r="AZ24" s="454">
        <f t="shared" si="11"/>
        <v>0.2</v>
      </c>
      <c r="BA24" s="454">
        <f t="shared" si="12"/>
        <v>0.3</v>
      </c>
      <c r="BB24" s="458">
        <f t="shared" si="13"/>
        <v>0.1</v>
      </c>
      <c r="BC24" s="454">
        <f t="shared" si="14"/>
        <v>0.2</v>
      </c>
      <c r="BD24" s="454">
        <f t="shared" si="15"/>
        <v>0.2</v>
      </c>
      <c r="BE24" s="455">
        <f t="shared" si="20"/>
        <v>0.3</v>
      </c>
      <c r="BF24" s="454">
        <f t="shared" si="16"/>
        <v>0.3</v>
      </c>
      <c r="BG24" s="454">
        <f t="shared" si="17"/>
        <v>0.3</v>
      </c>
      <c r="BH24" s="378"/>
      <c r="BI24" s="393" t="s">
        <v>28</v>
      </c>
      <c r="BJ24" s="425" t="s">
        <v>25</v>
      </c>
      <c r="BK24" s="548" t="s">
        <v>29</v>
      </c>
      <c r="BL24" s="368">
        <v>0.2</v>
      </c>
      <c r="BM24" s="368">
        <v>0.2</v>
      </c>
      <c r="BN24" s="368">
        <v>0.1</v>
      </c>
      <c r="BO24" s="368">
        <v>0.1</v>
      </c>
      <c r="BP24" s="368">
        <v>0.2</v>
      </c>
      <c r="BQ24" s="368">
        <v>0.2</v>
      </c>
      <c r="BR24" s="368">
        <v>0.3</v>
      </c>
      <c r="BS24" s="377">
        <v>0.1</v>
      </c>
      <c r="BT24" s="368">
        <v>0.2</v>
      </c>
      <c r="BU24" s="371">
        <v>0.2</v>
      </c>
      <c r="BV24" s="373">
        <v>0.5</v>
      </c>
      <c r="BW24" s="371">
        <v>0.5</v>
      </c>
      <c r="BX24" s="371">
        <v>0.6</v>
      </c>
      <c r="BZ24" s="393" t="s">
        <v>28</v>
      </c>
      <c r="CA24" s="425" t="s">
        <v>25</v>
      </c>
      <c r="CB24" s="548" t="s">
        <v>29</v>
      </c>
      <c r="CC24" s="371">
        <v>0.2</v>
      </c>
      <c r="CD24" s="371">
        <v>0.2</v>
      </c>
      <c r="CE24" s="371">
        <v>0.1</v>
      </c>
      <c r="CF24" s="371">
        <v>0.1</v>
      </c>
      <c r="CG24" s="371">
        <v>0.2</v>
      </c>
      <c r="CH24" s="371">
        <v>0.2</v>
      </c>
      <c r="CI24" s="371">
        <v>0.3</v>
      </c>
      <c r="CJ24" s="431">
        <v>0.1</v>
      </c>
      <c r="CK24" s="371">
        <v>0.2</v>
      </c>
      <c r="CL24" s="371">
        <v>0.2</v>
      </c>
      <c r="CM24" s="373">
        <v>0.3</v>
      </c>
      <c r="CN24" s="371">
        <v>0.3</v>
      </c>
      <c r="CO24" s="371">
        <v>0.3</v>
      </c>
    </row>
    <row r="25" spans="1:94" ht="13.5" customHeight="1" x14ac:dyDescent="0.15">
      <c r="B25" s="204"/>
      <c r="C25" s="619"/>
      <c r="D25" s="211">
        <v>3</v>
      </c>
      <c r="E25" s="223" t="s">
        <v>287</v>
      </c>
      <c r="F25" s="739"/>
      <c r="G25"/>
      <c r="H25" s="680">
        <f t="shared" si="26"/>
        <v>4</v>
      </c>
      <c r="I25" s="680">
        <f t="shared" si="27"/>
        <v>0</v>
      </c>
      <c r="J25" s="219"/>
      <c r="K25" s="220"/>
      <c r="L25" s="617">
        <f t="shared" si="21"/>
        <v>2</v>
      </c>
      <c r="M25" s="1">
        <f t="shared" si="22"/>
        <v>2</v>
      </c>
      <c r="N25"/>
      <c r="O25" s="1">
        <f t="shared" si="23"/>
        <v>1</v>
      </c>
      <c r="P25" s="1">
        <f t="shared" si="18"/>
        <v>0</v>
      </c>
      <c r="Q25" s="1">
        <f t="shared" si="18"/>
        <v>0</v>
      </c>
      <c r="R25" s="1">
        <f t="shared" si="18"/>
        <v>0</v>
      </c>
      <c r="S25" s="1">
        <f t="shared" si="18"/>
        <v>0</v>
      </c>
      <c r="T25" s="1">
        <f t="shared" si="18"/>
        <v>0</v>
      </c>
      <c r="U25" s="1">
        <f t="shared" si="18"/>
        <v>0</v>
      </c>
      <c r="V25" s="1">
        <f t="shared" si="18"/>
        <v>0</v>
      </c>
      <c r="W25" s="1">
        <f t="shared" si="18"/>
        <v>0</v>
      </c>
      <c r="X25" s="1">
        <f t="shared" si="18"/>
        <v>0</v>
      </c>
      <c r="Y25" s="1">
        <f t="shared" si="18"/>
        <v>0</v>
      </c>
      <c r="Z25" s="1">
        <f t="shared" si="18"/>
        <v>0</v>
      </c>
      <c r="AA25" s="1">
        <f t="shared" si="18"/>
        <v>0</v>
      </c>
      <c r="AB25"/>
      <c r="AC25" s="681">
        <v>4</v>
      </c>
      <c r="AD25" s="681"/>
      <c r="AE25" s="681"/>
      <c r="AF25" s="681"/>
      <c r="AG25" s="681"/>
      <c r="AH25" s="681"/>
      <c r="AI25" s="681"/>
      <c r="AJ25" s="681"/>
      <c r="AK25" s="681"/>
      <c r="AL25" s="681"/>
      <c r="AM25" s="681"/>
      <c r="AN25" s="681"/>
      <c r="AO25" s="681"/>
      <c r="AP25"/>
      <c r="AQ25" s="335"/>
      <c r="AR25" s="366" t="str">
        <f t="shared" si="4"/>
        <v>2.1.4</v>
      </c>
      <c r="AS25" s="366" t="str">
        <f t="shared" si="5"/>
        <v xml:space="preserve"> Q1 2.1</v>
      </c>
      <c r="AT25" s="366" t="str">
        <f t="shared" si="6"/>
        <v>ゾーン別制御性</v>
      </c>
      <c r="AU25" s="454">
        <f t="shared" si="19"/>
        <v>0.3</v>
      </c>
      <c r="AV25" s="454">
        <f t="shared" si="7"/>
        <v>0</v>
      </c>
      <c r="AW25" s="454">
        <f t="shared" si="8"/>
        <v>0.2</v>
      </c>
      <c r="AX25" s="454">
        <f t="shared" si="9"/>
        <v>0.2</v>
      </c>
      <c r="AY25" s="454">
        <f t="shared" si="10"/>
        <v>0.3</v>
      </c>
      <c r="AZ25" s="454">
        <f t="shared" si="11"/>
        <v>0.3</v>
      </c>
      <c r="BA25" s="454">
        <f t="shared" si="12"/>
        <v>0</v>
      </c>
      <c r="BB25" s="458">
        <f t="shared" si="13"/>
        <v>0.2</v>
      </c>
      <c r="BC25" s="454">
        <f t="shared" si="14"/>
        <v>0.3</v>
      </c>
      <c r="BD25" s="454">
        <f t="shared" si="15"/>
        <v>0</v>
      </c>
      <c r="BE25" s="455">
        <f t="shared" si="20"/>
        <v>0</v>
      </c>
      <c r="BF25" s="454">
        <f t="shared" si="16"/>
        <v>0</v>
      </c>
      <c r="BG25" s="454">
        <f t="shared" si="17"/>
        <v>0</v>
      </c>
      <c r="BH25" s="378"/>
      <c r="BI25" s="393" t="s">
        <v>30</v>
      </c>
      <c r="BJ25" s="425" t="s">
        <v>25</v>
      </c>
      <c r="BK25" s="548" t="s">
        <v>31</v>
      </c>
      <c r="BL25" s="368">
        <v>0.3</v>
      </c>
      <c r="BM25" s="368"/>
      <c r="BN25" s="368">
        <v>0.2</v>
      </c>
      <c r="BO25" s="368">
        <v>0.2</v>
      </c>
      <c r="BP25" s="368">
        <v>0.3</v>
      </c>
      <c r="BQ25" s="368">
        <v>0.3</v>
      </c>
      <c r="BR25" s="368"/>
      <c r="BS25" s="377">
        <v>0.2</v>
      </c>
      <c r="BT25" s="368">
        <v>0.3</v>
      </c>
      <c r="BU25" s="371">
        <v>0</v>
      </c>
      <c r="BV25" s="373"/>
      <c r="BW25" s="371"/>
      <c r="BX25" s="371"/>
      <c r="BZ25" s="393" t="s">
        <v>30</v>
      </c>
      <c r="CA25" s="425" t="s">
        <v>25</v>
      </c>
      <c r="CB25" s="548" t="s">
        <v>31</v>
      </c>
      <c r="CC25" s="371">
        <v>0.3</v>
      </c>
      <c r="CD25" s="371"/>
      <c r="CE25" s="371">
        <v>0.2</v>
      </c>
      <c r="CF25" s="371">
        <v>0.2</v>
      </c>
      <c r="CG25" s="371">
        <v>0.3</v>
      </c>
      <c r="CH25" s="371">
        <v>0.3</v>
      </c>
      <c r="CI25" s="371"/>
      <c r="CJ25" s="431">
        <v>0.2</v>
      </c>
      <c r="CK25" s="371">
        <v>0.3</v>
      </c>
      <c r="CL25" s="371"/>
      <c r="CM25" s="373"/>
      <c r="CN25" s="371"/>
      <c r="CO25" s="371"/>
    </row>
    <row r="26" spans="1:94" ht="13.5" hidden="1" customHeight="1" x14ac:dyDescent="0.15">
      <c r="B26" s="204"/>
      <c r="C26" s="619"/>
      <c r="D26" s="585">
        <v>5</v>
      </c>
      <c r="E26" s="567" t="s">
        <v>794</v>
      </c>
      <c r="F26" s="739"/>
      <c r="G26"/>
      <c r="H26" s="680">
        <f t="shared" si="26"/>
        <v>0</v>
      </c>
      <c r="I26" s="680">
        <f t="shared" si="27"/>
        <v>0</v>
      </c>
      <c r="J26" s="265" t="s">
        <v>270</v>
      </c>
      <c r="K26" s="266" t="s">
        <v>270</v>
      </c>
      <c r="L26" s="617">
        <f t="shared" si="21"/>
        <v>0</v>
      </c>
      <c r="M26" s="1">
        <f t="shared" si="22"/>
        <v>0</v>
      </c>
      <c r="N26"/>
      <c r="O26" s="1">
        <f t="shared" si="23"/>
        <v>0</v>
      </c>
      <c r="P26" s="1">
        <f t="shared" si="23"/>
        <v>0</v>
      </c>
      <c r="Q26" s="1">
        <f t="shared" si="23"/>
        <v>0</v>
      </c>
      <c r="R26" s="1">
        <f t="shared" si="23"/>
        <v>0</v>
      </c>
      <c r="S26" s="1">
        <f t="shared" si="23"/>
        <v>0</v>
      </c>
      <c r="T26" s="1">
        <f t="shared" si="23"/>
        <v>0</v>
      </c>
      <c r="U26" s="1">
        <f t="shared" si="23"/>
        <v>0</v>
      </c>
      <c r="V26" s="1">
        <f t="shared" si="23"/>
        <v>0</v>
      </c>
      <c r="W26" s="1">
        <f t="shared" si="23"/>
        <v>0</v>
      </c>
      <c r="X26" s="1">
        <f t="shared" si="23"/>
        <v>0</v>
      </c>
      <c r="Y26" s="1">
        <f t="shared" si="23"/>
        <v>0</v>
      </c>
      <c r="Z26" s="1">
        <f t="shared" si="23"/>
        <v>0</v>
      </c>
      <c r="AA26" s="1">
        <f t="shared" si="23"/>
        <v>0</v>
      </c>
      <c r="AB26"/>
      <c r="AC26" s="681"/>
      <c r="AD26" s="681"/>
      <c r="AE26" s="681"/>
      <c r="AF26" s="681"/>
      <c r="AG26" s="681"/>
      <c r="AH26" s="681"/>
      <c r="AI26" s="681"/>
      <c r="AJ26" s="681"/>
      <c r="AK26" s="681"/>
      <c r="AL26" s="681"/>
      <c r="AM26" s="681"/>
      <c r="AN26" s="681"/>
      <c r="AO26" s="681"/>
      <c r="AP26"/>
      <c r="AQ26" s="335"/>
      <c r="AR26" s="366" t="str">
        <f t="shared" si="4"/>
        <v>2.1.5</v>
      </c>
      <c r="AS26" s="366" t="str">
        <f t="shared" si="5"/>
        <v xml:space="preserve"> Q1 2.1</v>
      </c>
      <c r="AT26" s="366" t="str">
        <f t="shared" si="6"/>
        <v>温度・湿度制御</v>
      </c>
      <c r="AU26" s="454">
        <f t="shared" si="19"/>
        <v>0.1</v>
      </c>
      <c r="AV26" s="454">
        <f t="shared" si="7"/>
        <v>0.1</v>
      </c>
      <c r="AW26" s="454">
        <f t="shared" si="8"/>
        <v>0.1</v>
      </c>
      <c r="AX26" s="454">
        <f t="shared" si="9"/>
        <v>0.1</v>
      </c>
      <c r="AY26" s="454">
        <f t="shared" si="10"/>
        <v>0.1</v>
      </c>
      <c r="AZ26" s="454">
        <f t="shared" si="11"/>
        <v>0.1</v>
      </c>
      <c r="BA26" s="454">
        <f t="shared" si="12"/>
        <v>0.2</v>
      </c>
      <c r="BB26" s="458">
        <f t="shared" si="13"/>
        <v>0.1</v>
      </c>
      <c r="BC26" s="454">
        <f t="shared" si="14"/>
        <v>0.1</v>
      </c>
      <c r="BD26" s="454">
        <f t="shared" si="15"/>
        <v>0.1</v>
      </c>
      <c r="BE26" s="455">
        <f t="shared" si="20"/>
        <v>0.3</v>
      </c>
      <c r="BF26" s="454">
        <f t="shared" si="16"/>
        <v>0.3</v>
      </c>
      <c r="BG26" s="454">
        <f t="shared" si="17"/>
        <v>0</v>
      </c>
      <c r="BH26" s="378"/>
      <c r="BI26" s="393" t="s">
        <v>32</v>
      </c>
      <c r="BJ26" s="425" t="s">
        <v>25</v>
      </c>
      <c r="BK26" s="548" t="s">
        <v>33</v>
      </c>
      <c r="BL26" s="395">
        <v>0.1</v>
      </c>
      <c r="BM26" s="395">
        <v>0.1</v>
      </c>
      <c r="BN26" s="395">
        <v>0.1</v>
      </c>
      <c r="BO26" s="395">
        <v>0.1</v>
      </c>
      <c r="BP26" s="395">
        <v>0.1</v>
      </c>
      <c r="BQ26" s="395">
        <v>0.1</v>
      </c>
      <c r="BR26" s="395">
        <v>0.2</v>
      </c>
      <c r="BS26" s="553">
        <v>0.1</v>
      </c>
      <c r="BT26" s="395">
        <v>0.1</v>
      </c>
      <c r="BU26" s="371">
        <v>0.1</v>
      </c>
      <c r="BV26" s="373">
        <v>0.3</v>
      </c>
      <c r="BW26" s="371">
        <v>0.3</v>
      </c>
      <c r="BX26" s="371"/>
      <c r="BZ26" s="393" t="s">
        <v>32</v>
      </c>
      <c r="CA26" s="425" t="s">
        <v>25</v>
      </c>
      <c r="CB26" s="548" t="s">
        <v>33</v>
      </c>
      <c r="CC26" s="371">
        <v>0.1</v>
      </c>
      <c r="CD26" s="371">
        <v>0.1</v>
      </c>
      <c r="CE26" s="371">
        <v>0.1</v>
      </c>
      <c r="CF26" s="371">
        <v>0.1</v>
      </c>
      <c r="CG26" s="371">
        <v>0.1</v>
      </c>
      <c r="CH26" s="371">
        <v>0.1</v>
      </c>
      <c r="CI26" s="371">
        <v>0.2</v>
      </c>
      <c r="CJ26" s="431">
        <v>0.1</v>
      </c>
      <c r="CK26" s="371">
        <v>0.1</v>
      </c>
      <c r="CL26" s="371">
        <v>0.1</v>
      </c>
      <c r="CM26" s="373">
        <v>0.2</v>
      </c>
      <c r="CN26" s="371">
        <v>0.2</v>
      </c>
      <c r="CO26" s="371"/>
    </row>
    <row r="27" spans="1:94" ht="13.5" hidden="1" customHeight="1" x14ac:dyDescent="0.15">
      <c r="B27" s="204"/>
      <c r="C27" s="619"/>
      <c r="D27" s="585">
        <v>6</v>
      </c>
      <c r="E27" s="567" t="s">
        <v>288</v>
      </c>
      <c r="F27" s="739"/>
      <c r="G27"/>
      <c r="H27" s="680">
        <f t="shared" si="26"/>
        <v>0</v>
      </c>
      <c r="I27" s="680">
        <f t="shared" si="27"/>
        <v>0</v>
      </c>
      <c r="J27" s="265" t="s">
        <v>270</v>
      </c>
      <c r="K27" s="266" t="s">
        <v>270</v>
      </c>
      <c r="L27" s="617">
        <f t="shared" si="21"/>
        <v>0</v>
      </c>
      <c r="M27" s="1">
        <f t="shared" si="22"/>
        <v>0</v>
      </c>
      <c r="N27"/>
      <c r="O27" s="1">
        <f t="shared" si="23"/>
        <v>0</v>
      </c>
      <c r="P27" s="1">
        <f t="shared" si="23"/>
        <v>0</v>
      </c>
      <c r="Q27" s="1">
        <f t="shared" si="23"/>
        <v>0</v>
      </c>
      <c r="R27" s="1">
        <f t="shared" si="23"/>
        <v>0</v>
      </c>
      <c r="S27" s="1">
        <f t="shared" si="23"/>
        <v>0</v>
      </c>
      <c r="T27" s="1">
        <f t="shared" si="23"/>
        <v>0</v>
      </c>
      <c r="U27" s="1">
        <f t="shared" si="23"/>
        <v>0</v>
      </c>
      <c r="V27" s="1">
        <f t="shared" si="23"/>
        <v>0</v>
      </c>
      <c r="W27" s="1">
        <f t="shared" si="23"/>
        <v>0</v>
      </c>
      <c r="X27" s="1">
        <f t="shared" si="23"/>
        <v>0</v>
      </c>
      <c r="Y27" s="1">
        <f t="shared" si="23"/>
        <v>0</v>
      </c>
      <c r="Z27" s="1">
        <f t="shared" si="23"/>
        <v>0</v>
      </c>
      <c r="AA27" s="1">
        <f t="shared" si="23"/>
        <v>0</v>
      </c>
      <c r="AB27"/>
      <c r="AC27" s="681"/>
      <c r="AD27" s="681"/>
      <c r="AE27" s="681"/>
      <c r="AF27" s="681"/>
      <c r="AG27" s="681"/>
      <c r="AH27" s="681"/>
      <c r="AI27" s="681"/>
      <c r="AJ27" s="681"/>
      <c r="AK27" s="681"/>
      <c r="AL27" s="681"/>
      <c r="AM27" s="681"/>
      <c r="AN27" s="681"/>
      <c r="AO27" s="681"/>
      <c r="AP27"/>
      <c r="AQ27" s="335"/>
      <c r="AR27" s="366" t="str">
        <f t="shared" si="4"/>
        <v>2.1.6</v>
      </c>
      <c r="AS27" s="366" t="str">
        <f t="shared" si="5"/>
        <v xml:space="preserve"> Q1 2.1</v>
      </c>
      <c r="AT27" s="366" t="str">
        <f t="shared" si="6"/>
        <v>個別制御</v>
      </c>
      <c r="AU27" s="454">
        <f t="shared" si="19"/>
        <v>0</v>
      </c>
      <c r="AV27" s="454">
        <f t="shared" si="7"/>
        <v>0</v>
      </c>
      <c r="AW27" s="454">
        <f t="shared" si="8"/>
        <v>0</v>
      </c>
      <c r="AX27" s="454">
        <f t="shared" si="9"/>
        <v>0</v>
      </c>
      <c r="AY27" s="454">
        <f t="shared" si="10"/>
        <v>0</v>
      </c>
      <c r="AZ27" s="454">
        <f t="shared" si="11"/>
        <v>0</v>
      </c>
      <c r="BA27" s="454">
        <f t="shared" si="12"/>
        <v>0</v>
      </c>
      <c r="BB27" s="458">
        <f t="shared" si="13"/>
        <v>0</v>
      </c>
      <c r="BC27" s="454">
        <f t="shared" si="14"/>
        <v>0</v>
      </c>
      <c r="BD27" s="454">
        <f t="shared" si="15"/>
        <v>0</v>
      </c>
      <c r="BE27" s="455">
        <f t="shared" si="20"/>
        <v>0.2</v>
      </c>
      <c r="BF27" s="454">
        <f t="shared" si="16"/>
        <v>0.2</v>
      </c>
      <c r="BG27" s="454">
        <f t="shared" si="17"/>
        <v>0.4</v>
      </c>
      <c r="BH27" s="378"/>
      <c r="BI27" s="393" t="s">
        <v>34</v>
      </c>
      <c r="BJ27" s="425" t="s">
        <v>25</v>
      </c>
      <c r="BK27" s="548" t="s">
        <v>35</v>
      </c>
      <c r="BL27" s="395"/>
      <c r="BM27" s="395"/>
      <c r="BN27" s="395"/>
      <c r="BO27" s="395"/>
      <c r="BP27" s="395"/>
      <c r="BQ27" s="395"/>
      <c r="BR27" s="395"/>
      <c r="BS27" s="553"/>
      <c r="BT27" s="395"/>
      <c r="BU27" s="371">
        <v>0</v>
      </c>
      <c r="BV27" s="373">
        <v>0.2</v>
      </c>
      <c r="BW27" s="371">
        <v>0.2</v>
      </c>
      <c r="BX27" s="371">
        <v>0.4</v>
      </c>
      <c r="BZ27" s="393" t="s">
        <v>34</v>
      </c>
      <c r="CA27" s="425" t="s">
        <v>25</v>
      </c>
      <c r="CB27" s="548" t="s">
        <v>35</v>
      </c>
      <c r="CC27" s="371"/>
      <c r="CD27" s="371"/>
      <c r="CE27" s="371"/>
      <c r="CF27" s="371"/>
      <c r="CG27" s="371"/>
      <c r="CH27" s="371"/>
      <c r="CI27" s="371"/>
      <c r="CJ27" s="431"/>
      <c r="CK27" s="371"/>
      <c r="CL27" s="371"/>
      <c r="CM27" s="373">
        <v>0.1</v>
      </c>
      <c r="CN27" s="371">
        <v>0.1</v>
      </c>
      <c r="CO27" s="371">
        <v>0.2</v>
      </c>
    </row>
    <row r="28" spans="1:94" ht="13.5" hidden="1" customHeight="1" x14ac:dyDescent="0.15">
      <c r="B28" s="204"/>
      <c r="C28" s="619"/>
      <c r="D28" s="585">
        <v>7</v>
      </c>
      <c r="E28" s="567" t="s">
        <v>795</v>
      </c>
      <c r="F28" s="739"/>
      <c r="G28"/>
      <c r="H28" s="680">
        <f t="shared" si="26"/>
        <v>0</v>
      </c>
      <c r="I28" s="680">
        <f t="shared" si="27"/>
        <v>0</v>
      </c>
      <c r="J28" s="265" t="s">
        <v>270</v>
      </c>
      <c r="K28" s="266" t="s">
        <v>270</v>
      </c>
      <c r="L28" s="617">
        <f t="shared" si="21"/>
        <v>0</v>
      </c>
      <c r="M28" s="1">
        <f t="shared" si="22"/>
        <v>0</v>
      </c>
      <c r="N28"/>
      <c r="O28" s="1">
        <f t="shared" si="23"/>
        <v>0</v>
      </c>
      <c r="P28" s="1">
        <f t="shared" si="23"/>
        <v>0</v>
      </c>
      <c r="Q28" s="1">
        <f t="shared" si="23"/>
        <v>0</v>
      </c>
      <c r="R28" s="1">
        <f t="shared" si="23"/>
        <v>0</v>
      </c>
      <c r="S28" s="1">
        <f t="shared" si="23"/>
        <v>0</v>
      </c>
      <c r="T28" s="1">
        <f t="shared" si="23"/>
        <v>0</v>
      </c>
      <c r="U28" s="1">
        <f t="shared" si="23"/>
        <v>0</v>
      </c>
      <c r="V28" s="1">
        <f t="shared" si="23"/>
        <v>0</v>
      </c>
      <c r="W28" s="1">
        <f t="shared" si="23"/>
        <v>0</v>
      </c>
      <c r="X28" s="1">
        <f t="shared" si="23"/>
        <v>0</v>
      </c>
      <c r="Y28" s="1">
        <f t="shared" si="23"/>
        <v>0</v>
      </c>
      <c r="Z28" s="1">
        <f t="shared" si="23"/>
        <v>0</v>
      </c>
      <c r="AA28" s="1">
        <f t="shared" si="23"/>
        <v>0</v>
      </c>
      <c r="AB28"/>
      <c r="AC28" s="681"/>
      <c r="AD28" s="681"/>
      <c r="AE28" s="681"/>
      <c r="AF28" s="681"/>
      <c r="AG28" s="681"/>
      <c r="AH28" s="681"/>
      <c r="AI28" s="681"/>
      <c r="AJ28" s="681"/>
      <c r="AK28" s="681"/>
      <c r="AL28" s="681"/>
      <c r="AM28" s="681"/>
      <c r="AN28" s="681"/>
      <c r="AO28" s="681"/>
      <c r="AP28"/>
      <c r="AQ28" s="335"/>
      <c r="AR28" s="366" t="str">
        <f t="shared" si="4"/>
        <v>2.1.7</v>
      </c>
      <c r="AS28" s="366" t="str">
        <f t="shared" si="5"/>
        <v xml:space="preserve"> Q1 2.1</v>
      </c>
      <c r="AT28" s="366" t="str">
        <f t="shared" si="6"/>
        <v>時間外空調に対する配慮</v>
      </c>
      <c r="AU28" s="454">
        <f t="shared" si="19"/>
        <v>0.1</v>
      </c>
      <c r="AV28" s="454">
        <f t="shared" si="7"/>
        <v>0.2</v>
      </c>
      <c r="AW28" s="454">
        <f t="shared" si="8"/>
        <v>0</v>
      </c>
      <c r="AX28" s="454">
        <f t="shared" si="9"/>
        <v>0</v>
      </c>
      <c r="AY28" s="454">
        <f t="shared" si="10"/>
        <v>0.1</v>
      </c>
      <c r="AZ28" s="454">
        <f t="shared" si="11"/>
        <v>0.1</v>
      </c>
      <c r="BA28" s="454">
        <f t="shared" si="12"/>
        <v>0</v>
      </c>
      <c r="BB28" s="458">
        <f t="shared" si="13"/>
        <v>0</v>
      </c>
      <c r="BC28" s="454">
        <f t="shared" si="14"/>
        <v>0.1</v>
      </c>
      <c r="BD28" s="454">
        <f t="shared" si="15"/>
        <v>0.2</v>
      </c>
      <c r="BE28" s="455">
        <f t="shared" si="20"/>
        <v>0</v>
      </c>
      <c r="BF28" s="454">
        <f t="shared" si="16"/>
        <v>0</v>
      </c>
      <c r="BG28" s="454">
        <f t="shared" si="17"/>
        <v>0</v>
      </c>
      <c r="BH28" s="378"/>
      <c r="BI28" s="393" t="s">
        <v>36</v>
      </c>
      <c r="BJ28" s="425" t="s">
        <v>25</v>
      </c>
      <c r="BK28" s="548" t="s">
        <v>442</v>
      </c>
      <c r="BL28" s="395">
        <v>0.1</v>
      </c>
      <c r="BM28" s="395">
        <v>0.2</v>
      </c>
      <c r="BN28" s="395"/>
      <c r="BO28" s="395"/>
      <c r="BP28" s="395">
        <v>0.1</v>
      </c>
      <c r="BQ28" s="395">
        <v>0.1</v>
      </c>
      <c r="BR28" s="395"/>
      <c r="BS28" s="553"/>
      <c r="BT28" s="395">
        <v>0.1</v>
      </c>
      <c r="BU28" s="371">
        <v>0.2</v>
      </c>
      <c r="BV28" s="373"/>
      <c r="BW28" s="371"/>
      <c r="BX28" s="371"/>
      <c r="BZ28" s="393" t="s">
        <v>36</v>
      </c>
      <c r="CA28" s="425" t="s">
        <v>25</v>
      </c>
      <c r="CB28" s="548" t="s">
        <v>442</v>
      </c>
      <c r="CC28" s="371">
        <v>0.1</v>
      </c>
      <c r="CD28" s="371">
        <v>0.2</v>
      </c>
      <c r="CE28" s="371"/>
      <c r="CF28" s="371"/>
      <c r="CG28" s="371">
        <v>0.1</v>
      </c>
      <c r="CH28" s="371">
        <v>0.1</v>
      </c>
      <c r="CI28" s="371"/>
      <c r="CJ28" s="431"/>
      <c r="CK28" s="371">
        <v>0.1</v>
      </c>
      <c r="CL28" s="371">
        <v>0.2</v>
      </c>
      <c r="CM28" s="373"/>
      <c r="CN28" s="371"/>
      <c r="CO28" s="371"/>
    </row>
    <row r="29" spans="1:94" ht="13.5" hidden="1" customHeight="1" x14ac:dyDescent="0.15">
      <c r="B29" s="204"/>
      <c r="C29" s="619"/>
      <c r="D29" s="585">
        <v>8</v>
      </c>
      <c r="E29" s="567" t="s">
        <v>289</v>
      </c>
      <c r="F29" s="738"/>
      <c r="G29"/>
      <c r="H29" s="680">
        <f t="shared" si="26"/>
        <v>0</v>
      </c>
      <c r="I29" s="680">
        <f t="shared" si="27"/>
        <v>0</v>
      </c>
      <c r="J29" s="265" t="s">
        <v>270</v>
      </c>
      <c r="K29" s="266" t="s">
        <v>270</v>
      </c>
      <c r="L29" s="617">
        <f t="shared" si="21"/>
        <v>0</v>
      </c>
      <c r="M29" s="1">
        <f t="shared" si="22"/>
        <v>0</v>
      </c>
      <c r="N29"/>
      <c r="O29" s="1">
        <f t="shared" si="23"/>
        <v>0</v>
      </c>
      <c r="P29" s="1">
        <f t="shared" si="23"/>
        <v>0</v>
      </c>
      <c r="Q29" s="1">
        <f t="shared" si="23"/>
        <v>0</v>
      </c>
      <c r="R29" s="1">
        <f t="shared" si="23"/>
        <v>0</v>
      </c>
      <c r="S29" s="1">
        <f t="shared" si="23"/>
        <v>0</v>
      </c>
      <c r="T29" s="1">
        <f t="shared" si="23"/>
        <v>0</v>
      </c>
      <c r="U29" s="1">
        <f t="shared" si="23"/>
        <v>0</v>
      </c>
      <c r="V29" s="1">
        <f t="shared" si="23"/>
        <v>0</v>
      </c>
      <c r="W29" s="1">
        <f t="shared" si="23"/>
        <v>0</v>
      </c>
      <c r="X29" s="1">
        <f t="shared" si="23"/>
        <v>0</v>
      </c>
      <c r="Y29" s="1">
        <f t="shared" si="23"/>
        <v>0</v>
      </c>
      <c r="Z29" s="1">
        <f t="shared" si="23"/>
        <v>0</v>
      </c>
      <c r="AA29" s="1">
        <f t="shared" si="23"/>
        <v>0</v>
      </c>
      <c r="AB29"/>
      <c r="AC29" s="681"/>
      <c r="AD29" s="681"/>
      <c r="AE29" s="681"/>
      <c r="AF29" s="681"/>
      <c r="AG29" s="681"/>
      <c r="AH29" s="681"/>
      <c r="AI29" s="681"/>
      <c r="AJ29" s="681"/>
      <c r="AK29" s="681"/>
      <c r="AL29" s="681"/>
      <c r="AM29" s="681"/>
      <c r="AN29" s="681"/>
      <c r="AO29" s="681"/>
      <c r="AP29"/>
      <c r="AQ29" s="335"/>
      <c r="AR29" s="366" t="str">
        <f t="shared" si="4"/>
        <v>2.1.8</v>
      </c>
      <c r="AS29" s="366" t="str">
        <f t="shared" si="5"/>
        <v xml:space="preserve"> Q1 2.1</v>
      </c>
      <c r="AT29" s="366" t="str">
        <f t="shared" si="6"/>
        <v>監視システム</v>
      </c>
      <c r="AU29" s="454">
        <f t="shared" si="19"/>
        <v>0</v>
      </c>
      <c r="AV29" s="454">
        <f t="shared" si="7"/>
        <v>0</v>
      </c>
      <c r="AW29" s="454">
        <f t="shared" si="8"/>
        <v>0.1</v>
      </c>
      <c r="AX29" s="454">
        <f t="shared" si="9"/>
        <v>0.1</v>
      </c>
      <c r="AY29" s="454">
        <f t="shared" si="10"/>
        <v>0</v>
      </c>
      <c r="AZ29" s="454">
        <f t="shared" si="11"/>
        <v>0</v>
      </c>
      <c r="BA29" s="454">
        <f t="shared" si="12"/>
        <v>0</v>
      </c>
      <c r="BB29" s="458">
        <f t="shared" si="13"/>
        <v>0</v>
      </c>
      <c r="BC29" s="454">
        <f t="shared" si="14"/>
        <v>0</v>
      </c>
      <c r="BD29" s="454">
        <f t="shared" si="15"/>
        <v>0</v>
      </c>
      <c r="BE29" s="455">
        <f t="shared" si="20"/>
        <v>0</v>
      </c>
      <c r="BF29" s="454">
        <f t="shared" si="16"/>
        <v>0</v>
      </c>
      <c r="BG29" s="454">
        <f t="shared" si="17"/>
        <v>0</v>
      </c>
      <c r="BH29" s="378"/>
      <c r="BI29" s="393" t="s">
        <v>37</v>
      </c>
      <c r="BJ29" s="425" t="s">
        <v>25</v>
      </c>
      <c r="BK29" s="548" t="s">
        <v>38</v>
      </c>
      <c r="BL29" s="395"/>
      <c r="BM29" s="395"/>
      <c r="BN29" s="395">
        <v>0.1</v>
      </c>
      <c r="BO29" s="395">
        <v>0.1</v>
      </c>
      <c r="BP29" s="395"/>
      <c r="BQ29" s="395"/>
      <c r="BR29" s="395"/>
      <c r="BS29" s="553"/>
      <c r="BT29" s="395"/>
      <c r="BU29" s="371">
        <v>0</v>
      </c>
      <c r="BV29" s="373"/>
      <c r="BW29" s="371"/>
      <c r="BX29" s="371"/>
      <c r="BZ29" s="393" t="s">
        <v>37</v>
      </c>
      <c r="CA29" s="425" t="s">
        <v>25</v>
      </c>
      <c r="CB29" s="548" t="s">
        <v>38</v>
      </c>
      <c r="CC29" s="371"/>
      <c r="CD29" s="371"/>
      <c r="CE29" s="371">
        <v>0.1</v>
      </c>
      <c r="CF29" s="371">
        <v>0.1</v>
      </c>
      <c r="CG29" s="371"/>
      <c r="CH29" s="371"/>
      <c r="CI29" s="371"/>
      <c r="CJ29" s="431"/>
      <c r="CK29" s="371"/>
      <c r="CL29" s="371"/>
      <c r="CM29" s="373"/>
      <c r="CN29" s="371"/>
      <c r="CO29" s="371"/>
    </row>
    <row r="30" spans="1:94" ht="13.5" customHeight="1" thickBot="1" x14ac:dyDescent="0.2">
      <c r="B30" s="204"/>
      <c r="C30" s="222">
        <v>2.2000000000000002</v>
      </c>
      <c r="D30" s="223" t="s">
        <v>455</v>
      </c>
      <c r="E30" s="225"/>
      <c r="F30" s="739"/>
      <c r="G30"/>
      <c r="H30" s="680">
        <f t="shared" si="26"/>
        <v>4</v>
      </c>
      <c r="I30" s="680">
        <f t="shared" si="27"/>
        <v>0</v>
      </c>
      <c r="J30" s="219"/>
      <c r="K30" s="220"/>
      <c r="L30" s="617">
        <f t="shared" si="21"/>
        <v>2</v>
      </c>
      <c r="M30" s="1">
        <f t="shared" si="22"/>
        <v>2</v>
      </c>
      <c r="N30"/>
      <c r="O30" s="1">
        <f t="shared" si="23"/>
        <v>1</v>
      </c>
      <c r="P30" s="1">
        <f t="shared" si="23"/>
        <v>0</v>
      </c>
      <c r="Q30" s="1">
        <f t="shared" si="23"/>
        <v>0</v>
      </c>
      <c r="R30" s="1">
        <f t="shared" si="23"/>
        <v>0</v>
      </c>
      <c r="S30" s="1">
        <f t="shared" si="23"/>
        <v>0</v>
      </c>
      <c r="T30" s="1">
        <f t="shared" si="23"/>
        <v>0</v>
      </c>
      <c r="U30" s="1">
        <f t="shared" si="23"/>
        <v>0</v>
      </c>
      <c r="V30" s="1">
        <f t="shared" si="23"/>
        <v>0</v>
      </c>
      <c r="W30" s="1">
        <f t="shared" si="23"/>
        <v>0</v>
      </c>
      <c r="X30" s="1">
        <f t="shared" si="23"/>
        <v>0</v>
      </c>
      <c r="Y30" s="1">
        <f t="shared" si="23"/>
        <v>0</v>
      </c>
      <c r="Z30" s="1">
        <f t="shared" si="23"/>
        <v>0</v>
      </c>
      <c r="AA30" s="1">
        <f t="shared" si="23"/>
        <v>0</v>
      </c>
      <c r="AB30"/>
      <c r="AC30" s="687">
        <v>4</v>
      </c>
      <c r="AD30" s="687"/>
      <c r="AE30" s="687"/>
      <c r="AF30" s="687"/>
      <c r="AG30" s="687"/>
      <c r="AH30" s="687"/>
      <c r="AI30" s="687"/>
      <c r="AJ30" s="687"/>
      <c r="AK30" s="687"/>
      <c r="AL30" s="687"/>
      <c r="AM30" s="687"/>
      <c r="AN30" s="687"/>
      <c r="AO30" s="687"/>
      <c r="AP30"/>
      <c r="AQ30" s="335"/>
      <c r="AR30" s="366">
        <f t="shared" si="4"/>
        <v>2.2000000000000002</v>
      </c>
      <c r="AS30" s="366" t="str">
        <f t="shared" si="5"/>
        <v xml:space="preserve"> Q1 2</v>
      </c>
      <c r="AT30" s="366" t="str">
        <f t="shared" si="6"/>
        <v>湿度制御</v>
      </c>
      <c r="AU30" s="454">
        <f t="shared" si="19"/>
        <v>0.2</v>
      </c>
      <c r="AV30" s="454">
        <f t="shared" si="7"/>
        <v>0.2</v>
      </c>
      <c r="AW30" s="454">
        <f t="shared" si="8"/>
        <v>0.2</v>
      </c>
      <c r="AX30" s="454">
        <f t="shared" si="9"/>
        <v>0.2</v>
      </c>
      <c r="AY30" s="454">
        <f t="shared" si="10"/>
        <v>0.2</v>
      </c>
      <c r="AZ30" s="454">
        <f t="shared" si="11"/>
        <v>0.2</v>
      </c>
      <c r="BA30" s="454">
        <f t="shared" si="12"/>
        <v>0.2</v>
      </c>
      <c r="BB30" s="458">
        <f t="shared" si="13"/>
        <v>0.2</v>
      </c>
      <c r="BC30" s="454">
        <f t="shared" si="14"/>
        <v>0.2</v>
      </c>
      <c r="BD30" s="454">
        <f t="shared" si="15"/>
        <v>0.2</v>
      </c>
      <c r="BE30" s="455">
        <f t="shared" si="20"/>
        <v>0.2</v>
      </c>
      <c r="BF30" s="454">
        <f t="shared" si="16"/>
        <v>0.2</v>
      </c>
      <c r="BG30" s="454">
        <f t="shared" si="17"/>
        <v>0.2</v>
      </c>
      <c r="BH30" s="370"/>
      <c r="BI30" s="393">
        <v>2.2000000000000002</v>
      </c>
      <c r="BJ30" s="425" t="s">
        <v>24</v>
      </c>
      <c r="BK30" s="443" t="s">
        <v>455</v>
      </c>
      <c r="BL30" s="368">
        <v>0.2</v>
      </c>
      <c r="BM30" s="368">
        <v>0.2</v>
      </c>
      <c r="BN30" s="368">
        <v>0.2</v>
      </c>
      <c r="BO30" s="368">
        <v>0.2</v>
      </c>
      <c r="BP30" s="368">
        <v>0.2</v>
      </c>
      <c r="BQ30" s="368">
        <v>0.2</v>
      </c>
      <c r="BR30" s="368">
        <v>0.2</v>
      </c>
      <c r="BS30" s="377">
        <v>0.2</v>
      </c>
      <c r="BT30" s="368">
        <v>0.2</v>
      </c>
      <c r="BU30" s="371">
        <v>0.2</v>
      </c>
      <c r="BV30" s="373"/>
      <c r="BW30" s="371"/>
      <c r="BX30" s="371"/>
      <c r="BZ30" s="393">
        <v>2.2000000000000002</v>
      </c>
      <c r="CA30" s="425" t="s">
        <v>24</v>
      </c>
      <c r="CB30" s="443" t="s">
        <v>455</v>
      </c>
      <c r="CC30" s="371">
        <v>0.2</v>
      </c>
      <c r="CD30" s="371">
        <v>0.2</v>
      </c>
      <c r="CE30" s="371">
        <v>0.2</v>
      </c>
      <c r="CF30" s="371">
        <v>0.2</v>
      </c>
      <c r="CG30" s="371">
        <v>0.2</v>
      </c>
      <c r="CH30" s="371">
        <v>0.2</v>
      </c>
      <c r="CI30" s="371">
        <v>0.2</v>
      </c>
      <c r="CJ30" s="431">
        <v>0.2</v>
      </c>
      <c r="CK30" s="371">
        <v>0.2</v>
      </c>
      <c r="CL30" s="371">
        <v>0.2</v>
      </c>
      <c r="CM30" s="373">
        <v>0.2</v>
      </c>
      <c r="CN30" s="371">
        <v>0.2</v>
      </c>
      <c r="CO30" s="371">
        <v>0.2</v>
      </c>
    </row>
    <row r="31" spans="1:94" ht="13.5" customHeight="1" thickBot="1" x14ac:dyDescent="0.2">
      <c r="B31" s="204"/>
      <c r="C31" s="218">
        <v>2.2999999999999998</v>
      </c>
      <c r="D31" s="223" t="s">
        <v>290</v>
      </c>
      <c r="E31" s="225"/>
      <c r="F31" s="739"/>
      <c r="G31"/>
      <c r="H31" s="688"/>
      <c r="I31" s="689"/>
      <c r="J31" s="216"/>
      <c r="K31" s="217"/>
      <c r="L31" s="617">
        <f t="shared" si="21"/>
        <v>2</v>
      </c>
      <c r="M31" s="1">
        <f t="shared" si="22"/>
        <v>2</v>
      </c>
      <c r="N31"/>
      <c r="O31" s="1">
        <f t="shared" si="23"/>
        <v>0</v>
      </c>
      <c r="P31" s="1">
        <f t="shared" si="23"/>
        <v>0</v>
      </c>
      <c r="Q31" s="1">
        <f t="shared" si="23"/>
        <v>0</v>
      </c>
      <c r="R31" s="1">
        <f t="shared" si="23"/>
        <v>0</v>
      </c>
      <c r="S31" s="1">
        <f t="shared" si="23"/>
        <v>0</v>
      </c>
      <c r="T31" s="1">
        <f t="shared" si="23"/>
        <v>0</v>
      </c>
      <c r="U31" s="1">
        <f t="shared" si="23"/>
        <v>0</v>
      </c>
      <c r="V31" s="1">
        <f t="shared" si="23"/>
        <v>0</v>
      </c>
      <c r="W31" s="1">
        <f t="shared" si="23"/>
        <v>0</v>
      </c>
      <c r="X31" s="1">
        <f t="shared" si="23"/>
        <v>0</v>
      </c>
      <c r="Y31" s="1">
        <f t="shared" si="23"/>
        <v>0</v>
      </c>
      <c r="Z31" s="1">
        <f t="shared" si="23"/>
        <v>0</v>
      </c>
      <c r="AA31" s="1">
        <f t="shared" si="23"/>
        <v>0</v>
      </c>
      <c r="AB31"/>
      <c r="AC31" s="690" t="s">
        <v>838</v>
      </c>
      <c r="AD31" s="690" t="s">
        <v>838</v>
      </c>
      <c r="AE31" s="690" t="s">
        <v>838</v>
      </c>
      <c r="AF31" s="690" t="s">
        <v>838</v>
      </c>
      <c r="AG31" s="690" t="s">
        <v>838</v>
      </c>
      <c r="AH31" s="690" t="s">
        <v>838</v>
      </c>
      <c r="AI31" s="690" t="s">
        <v>838</v>
      </c>
      <c r="AJ31" s="690" t="s">
        <v>838</v>
      </c>
      <c r="AK31" s="690" t="s">
        <v>838</v>
      </c>
      <c r="AL31" s="690" t="s">
        <v>838</v>
      </c>
      <c r="AM31" s="690" t="s">
        <v>838</v>
      </c>
      <c r="AN31" s="690" t="s">
        <v>838</v>
      </c>
      <c r="AO31" s="690" t="s">
        <v>838</v>
      </c>
      <c r="AP31"/>
      <c r="AQ31" s="335"/>
      <c r="AR31" s="366">
        <f t="shared" si="4"/>
        <v>2.2999999999999998</v>
      </c>
      <c r="AS31" s="366" t="str">
        <f t="shared" si="5"/>
        <v xml:space="preserve"> Q1 2</v>
      </c>
      <c r="AT31" s="366" t="str">
        <f t="shared" si="6"/>
        <v>空調方式</v>
      </c>
      <c r="AU31" s="454">
        <f t="shared" si="19"/>
        <v>0.3</v>
      </c>
      <c r="AV31" s="454">
        <f t="shared" si="7"/>
        <v>0.3</v>
      </c>
      <c r="AW31" s="454">
        <f t="shared" si="8"/>
        <v>0.3</v>
      </c>
      <c r="AX31" s="454">
        <f t="shared" si="9"/>
        <v>0.3</v>
      </c>
      <c r="AY31" s="454">
        <f t="shared" si="10"/>
        <v>0.3</v>
      </c>
      <c r="AZ31" s="454">
        <f t="shared" si="11"/>
        <v>0.3</v>
      </c>
      <c r="BA31" s="454">
        <f t="shared" si="12"/>
        <v>0.3</v>
      </c>
      <c r="BB31" s="458">
        <f t="shared" si="13"/>
        <v>0.3</v>
      </c>
      <c r="BC31" s="454">
        <f t="shared" si="14"/>
        <v>0.3</v>
      </c>
      <c r="BD31" s="454">
        <f t="shared" si="15"/>
        <v>0.3</v>
      </c>
      <c r="BE31" s="455">
        <f t="shared" si="20"/>
        <v>0.3</v>
      </c>
      <c r="BF31" s="454">
        <f t="shared" si="16"/>
        <v>0.3</v>
      </c>
      <c r="BG31" s="454">
        <f t="shared" si="17"/>
        <v>0.3</v>
      </c>
      <c r="BH31" s="370"/>
      <c r="BI31" s="393">
        <v>2.2999999999999998</v>
      </c>
      <c r="BJ31" s="425" t="s">
        <v>24</v>
      </c>
      <c r="BK31" s="443" t="s">
        <v>290</v>
      </c>
      <c r="BL31" s="368">
        <v>0.3</v>
      </c>
      <c r="BM31" s="368">
        <v>0.3</v>
      </c>
      <c r="BN31" s="368">
        <v>0.3</v>
      </c>
      <c r="BO31" s="368">
        <v>0.3</v>
      </c>
      <c r="BP31" s="368">
        <v>0.3</v>
      </c>
      <c r="BQ31" s="368">
        <v>0.3</v>
      </c>
      <c r="BR31" s="368">
        <v>0.3</v>
      </c>
      <c r="BS31" s="377">
        <v>0.3</v>
      </c>
      <c r="BT31" s="368">
        <v>0.3</v>
      </c>
      <c r="BU31" s="614">
        <v>0.3</v>
      </c>
      <c r="BV31" s="373"/>
      <c r="BW31" s="371"/>
      <c r="BX31" s="371"/>
      <c r="BZ31" s="393">
        <v>2.2999999999999998</v>
      </c>
      <c r="CA31" s="425" t="s">
        <v>24</v>
      </c>
      <c r="CB31" s="443" t="s">
        <v>290</v>
      </c>
      <c r="CC31" s="371">
        <v>0.3</v>
      </c>
      <c r="CD31" s="371">
        <v>0.3</v>
      </c>
      <c r="CE31" s="371">
        <v>0.3</v>
      </c>
      <c r="CF31" s="371">
        <v>0.3</v>
      </c>
      <c r="CG31" s="371">
        <v>0.3</v>
      </c>
      <c r="CH31" s="371">
        <v>0.3</v>
      </c>
      <c r="CI31" s="371">
        <v>0.3</v>
      </c>
      <c r="CJ31" s="431">
        <v>0.3</v>
      </c>
      <c r="CK31" s="371">
        <v>0.3</v>
      </c>
      <c r="CL31" s="371">
        <v>0.3</v>
      </c>
      <c r="CM31" s="373">
        <v>0.3</v>
      </c>
      <c r="CN31" s="371">
        <v>0.3</v>
      </c>
      <c r="CO31" s="371">
        <v>0.3</v>
      </c>
    </row>
    <row r="32" spans="1:94" ht="13.5" customHeight="1" x14ac:dyDescent="0.15">
      <c r="B32" s="204"/>
      <c r="C32" s="620"/>
      <c r="D32" s="211">
        <v>1</v>
      </c>
      <c r="E32" s="223" t="s">
        <v>291</v>
      </c>
      <c r="F32" s="739"/>
      <c r="G32"/>
      <c r="H32" s="680">
        <f t="shared" si="26"/>
        <v>4</v>
      </c>
      <c r="I32" s="678">
        <f>IF(SUMPRODUCT($AM$7:$AO$7,Y32:AA32)=0,0,SUMPRODUCT($AM$7:$AO$7,AM32:AO32)/SUMPRODUCT($AM$7:$AO$7,Y32:AA32))</f>
        <v>0</v>
      </c>
      <c r="J32" s="230">
        <f>J31</f>
        <v>0</v>
      </c>
      <c r="K32" s="757">
        <f>K31</f>
        <v>0</v>
      </c>
      <c r="L32" s="617">
        <f t="shared" si="21"/>
        <v>2</v>
      </c>
      <c r="M32" s="1">
        <f t="shared" si="22"/>
        <v>2</v>
      </c>
      <c r="N32"/>
      <c r="O32" s="1">
        <f t="shared" si="23"/>
        <v>1</v>
      </c>
      <c r="P32" s="1">
        <f t="shared" si="23"/>
        <v>0</v>
      </c>
      <c r="Q32" s="1">
        <f t="shared" si="23"/>
        <v>0</v>
      </c>
      <c r="R32" s="1">
        <f t="shared" si="23"/>
        <v>0</v>
      </c>
      <c r="S32" s="1">
        <f t="shared" si="23"/>
        <v>0</v>
      </c>
      <c r="T32" s="1">
        <f t="shared" si="23"/>
        <v>0</v>
      </c>
      <c r="U32" s="1">
        <f t="shared" si="23"/>
        <v>0</v>
      </c>
      <c r="V32" s="1">
        <f t="shared" si="23"/>
        <v>0</v>
      </c>
      <c r="W32" s="1">
        <f t="shared" si="23"/>
        <v>0</v>
      </c>
      <c r="X32" s="1">
        <f t="shared" si="23"/>
        <v>0</v>
      </c>
      <c r="Y32" s="1">
        <f t="shared" si="23"/>
        <v>0</v>
      </c>
      <c r="Z32" s="1">
        <f t="shared" si="23"/>
        <v>0</v>
      </c>
      <c r="AA32" s="1">
        <f t="shared" si="23"/>
        <v>0</v>
      </c>
      <c r="AB32"/>
      <c r="AC32" s="679">
        <v>4</v>
      </c>
      <c r="AD32" s="691"/>
      <c r="AE32" s="691"/>
      <c r="AF32" s="691"/>
      <c r="AG32" s="691"/>
      <c r="AH32" s="691"/>
      <c r="AI32" s="691"/>
      <c r="AJ32" s="691"/>
      <c r="AK32" s="691"/>
      <c r="AL32" s="691"/>
      <c r="AM32" s="691"/>
      <c r="AN32" s="691"/>
      <c r="AO32" s="691"/>
      <c r="AP32"/>
      <c r="AQ32" s="335"/>
      <c r="AR32" s="367" t="str">
        <f t="shared" si="4"/>
        <v>2.3.1</v>
      </c>
      <c r="AS32" s="367" t="str">
        <f t="shared" si="5"/>
        <v xml:space="preserve"> Q1 2.3</v>
      </c>
      <c r="AT32" s="400" t="str">
        <f t="shared" si="6"/>
        <v>上下温度差</v>
      </c>
      <c r="AU32" s="454">
        <f t="shared" si="19"/>
        <v>0.5</v>
      </c>
      <c r="AV32" s="454">
        <f t="shared" si="7"/>
        <v>0.5</v>
      </c>
      <c r="AW32" s="454">
        <f t="shared" si="8"/>
        <v>0.5</v>
      </c>
      <c r="AX32" s="454">
        <f t="shared" si="9"/>
        <v>0.5</v>
      </c>
      <c r="AY32" s="454">
        <f t="shared" si="10"/>
        <v>0.5</v>
      </c>
      <c r="AZ32" s="454">
        <f t="shared" si="11"/>
        <v>0.5</v>
      </c>
      <c r="BA32" s="454">
        <f t="shared" si="12"/>
        <v>0.5</v>
      </c>
      <c r="BB32" s="454">
        <f t="shared" si="13"/>
        <v>0.5</v>
      </c>
      <c r="BC32" s="454">
        <f t="shared" si="14"/>
        <v>0.5</v>
      </c>
      <c r="BD32" s="454">
        <f t="shared" si="15"/>
        <v>0.5</v>
      </c>
      <c r="BE32" s="455">
        <f t="shared" si="20"/>
        <v>0</v>
      </c>
      <c r="BF32" s="455">
        <f t="shared" si="16"/>
        <v>0</v>
      </c>
      <c r="BG32" s="455">
        <f t="shared" si="17"/>
        <v>0</v>
      </c>
      <c r="BH32" s="370"/>
      <c r="BI32" s="393" t="s">
        <v>540</v>
      </c>
      <c r="BJ32" s="425" t="s">
        <v>39</v>
      </c>
      <c r="BK32" s="443" t="s">
        <v>291</v>
      </c>
      <c r="BL32" s="368">
        <v>0.5</v>
      </c>
      <c r="BM32" s="368">
        <v>0.5</v>
      </c>
      <c r="BN32" s="368">
        <v>0.5</v>
      </c>
      <c r="BO32" s="368">
        <v>0.5</v>
      </c>
      <c r="BP32" s="368">
        <v>0.5</v>
      </c>
      <c r="BQ32" s="368">
        <v>0.5</v>
      </c>
      <c r="BR32" s="368">
        <v>0.5</v>
      </c>
      <c r="BS32" s="377">
        <v>0.5</v>
      </c>
      <c r="BT32" s="368">
        <v>0.5</v>
      </c>
      <c r="BU32" s="614">
        <v>0.5</v>
      </c>
      <c r="BV32" s="373"/>
      <c r="BW32" s="373"/>
      <c r="BX32" s="373"/>
      <c r="BZ32" s="549" t="s">
        <v>541</v>
      </c>
      <c r="CA32" s="551" t="s">
        <v>39</v>
      </c>
      <c r="CB32" s="552" t="s">
        <v>291</v>
      </c>
      <c r="CC32" s="368">
        <v>0.5</v>
      </c>
      <c r="CD32" s="368">
        <v>0.5</v>
      </c>
      <c r="CE32" s="368">
        <v>0.5</v>
      </c>
      <c r="CF32" s="368">
        <v>0.5</v>
      </c>
      <c r="CG32" s="368">
        <v>0.5</v>
      </c>
      <c r="CH32" s="368">
        <v>0.5</v>
      </c>
      <c r="CI32" s="368">
        <v>0.5</v>
      </c>
      <c r="CJ32" s="377">
        <v>0.5</v>
      </c>
      <c r="CK32" s="368">
        <v>0.5</v>
      </c>
      <c r="CL32" s="614">
        <v>0.5</v>
      </c>
      <c r="CM32" s="558"/>
      <c r="CN32" s="556"/>
      <c r="CO32" s="556"/>
    </row>
    <row r="33" spans="1:94" ht="13.5" customHeight="1" thickBot="1" x14ac:dyDescent="0.2">
      <c r="B33" s="621"/>
      <c r="C33" s="622"/>
      <c r="D33" s="211">
        <v>2</v>
      </c>
      <c r="E33" s="223" t="s">
        <v>292</v>
      </c>
      <c r="F33" s="739"/>
      <c r="G33"/>
      <c r="H33" s="673">
        <f>IF(SUMPRODUCT($AC$7:$AL$7,O33:X33)=0,0,SUMPRODUCT($AC$7:$AL$7,AC33:AL33)/SUMPRODUCT($AC$7:$AL$7,O33:X33))</f>
        <v>4</v>
      </c>
      <c r="I33" s="673">
        <f>IF(SUMPRODUCT($AM$7:$AO$7,Y33:AA33)=0,0,SUMPRODUCT($AM$7:$AO$7,AM33:AO33)/SUMPRODUCT($AM$7:$AO$7,Y33:AA33))</f>
        <v>0</v>
      </c>
      <c r="J33" s="213">
        <f>J31</f>
        <v>0</v>
      </c>
      <c r="K33" s="280">
        <f>K31</f>
        <v>0</v>
      </c>
      <c r="L33" s="617">
        <f t="shared" si="21"/>
        <v>2</v>
      </c>
      <c r="M33" s="1">
        <f t="shared" si="22"/>
        <v>2</v>
      </c>
      <c r="N33"/>
      <c r="O33" s="1">
        <f t="shared" si="23"/>
        <v>1</v>
      </c>
      <c r="P33" s="1">
        <f t="shared" si="23"/>
        <v>0</v>
      </c>
      <c r="Q33" s="1">
        <f t="shared" si="23"/>
        <v>0</v>
      </c>
      <c r="R33" s="1">
        <f t="shared" si="23"/>
        <v>0</v>
      </c>
      <c r="S33" s="1">
        <f t="shared" si="23"/>
        <v>0</v>
      </c>
      <c r="T33" s="1">
        <f t="shared" si="23"/>
        <v>0</v>
      </c>
      <c r="U33" s="1">
        <f t="shared" si="23"/>
        <v>0</v>
      </c>
      <c r="V33" s="1">
        <f t="shared" si="23"/>
        <v>0</v>
      </c>
      <c r="W33" s="1">
        <f t="shared" si="23"/>
        <v>0</v>
      </c>
      <c r="X33" s="1">
        <f t="shared" si="23"/>
        <v>0</v>
      </c>
      <c r="Y33" s="1">
        <f t="shared" si="23"/>
        <v>0</v>
      </c>
      <c r="Z33" s="1">
        <f t="shared" si="23"/>
        <v>0</v>
      </c>
      <c r="AA33" s="1">
        <f t="shared" si="23"/>
        <v>0</v>
      </c>
      <c r="AB33"/>
      <c r="AC33" s="674">
        <v>4</v>
      </c>
      <c r="AD33" s="692"/>
      <c r="AE33" s="692"/>
      <c r="AF33" s="692"/>
      <c r="AG33" s="692"/>
      <c r="AH33" s="692"/>
      <c r="AI33" s="692"/>
      <c r="AJ33" s="692"/>
      <c r="AK33" s="692"/>
      <c r="AL33" s="692"/>
      <c r="AM33" s="692"/>
      <c r="AN33" s="692"/>
      <c r="AO33" s="692"/>
      <c r="AP33"/>
      <c r="AQ33" s="335"/>
      <c r="AR33" s="367" t="str">
        <f t="shared" si="4"/>
        <v>2.3.2</v>
      </c>
      <c r="AS33" s="367" t="str">
        <f t="shared" si="5"/>
        <v xml:space="preserve"> Q1 2.3</v>
      </c>
      <c r="AT33" s="400" t="str">
        <f t="shared" si="6"/>
        <v>平均気流速度</v>
      </c>
      <c r="AU33" s="454">
        <f t="shared" si="19"/>
        <v>0.5</v>
      </c>
      <c r="AV33" s="454">
        <f t="shared" si="7"/>
        <v>0.5</v>
      </c>
      <c r="AW33" s="454">
        <f t="shared" si="8"/>
        <v>0.5</v>
      </c>
      <c r="AX33" s="454">
        <f t="shared" si="9"/>
        <v>0.5</v>
      </c>
      <c r="AY33" s="454">
        <f t="shared" si="10"/>
        <v>0.5</v>
      </c>
      <c r="AZ33" s="454">
        <f t="shared" si="11"/>
        <v>0.5</v>
      </c>
      <c r="BA33" s="454">
        <f t="shared" si="12"/>
        <v>0.5</v>
      </c>
      <c r="BB33" s="454">
        <f t="shared" si="13"/>
        <v>0.5</v>
      </c>
      <c r="BC33" s="454">
        <f t="shared" si="14"/>
        <v>0.5</v>
      </c>
      <c r="BD33" s="454">
        <f t="shared" si="15"/>
        <v>0.5</v>
      </c>
      <c r="BE33" s="455">
        <f t="shared" si="20"/>
        <v>0</v>
      </c>
      <c r="BF33" s="455">
        <f t="shared" si="16"/>
        <v>0</v>
      </c>
      <c r="BG33" s="455">
        <f t="shared" si="17"/>
        <v>0</v>
      </c>
      <c r="BH33" s="370"/>
      <c r="BI33" s="393" t="s">
        <v>542</v>
      </c>
      <c r="BJ33" s="425" t="s">
        <v>39</v>
      </c>
      <c r="BK33" s="443" t="s">
        <v>292</v>
      </c>
      <c r="BL33" s="368">
        <v>0.5</v>
      </c>
      <c r="BM33" s="368">
        <v>0.5</v>
      </c>
      <c r="BN33" s="368">
        <v>0.5</v>
      </c>
      <c r="BO33" s="368">
        <v>0.5</v>
      </c>
      <c r="BP33" s="368">
        <v>0.5</v>
      </c>
      <c r="BQ33" s="368">
        <v>0.5</v>
      </c>
      <c r="BR33" s="368">
        <v>0.5</v>
      </c>
      <c r="BS33" s="368">
        <v>0.5</v>
      </c>
      <c r="BT33" s="368">
        <v>0.5</v>
      </c>
      <c r="BU33" s="614">
        <v>0.5</v>
      </c>
      <c r="BV33" s="373"/>
      <c r="BW33" s="373"/>
      <c r="BX33" s="373"/>
      <c r="BZ33" s="549" t="s">
        <v>543</v>
      </c>
      <c r="CA33" s="551" t="s">
        <v>39</v>
      </c>
      <c r="CB33" s="552" t="s">
        <v>292</v>
      </c>
      <c r="CC33" s="368">
        <v>0.5</v>
      </c>
      <c r="CD33" s="368">
        <v>0.5</v>
      </c>
      <c r="CE33" s="368">
        <v>0.5</v>
      </c>
      <c r="CF33" s="368">
        <v>0.5</v>
      </c>
      <c r="CG33" s="368">
        <v>0.5</v>
      </c>
      <c r="CH33" s="368">
        <v>0.5</v>
      </c>
      <c r="CI33" s="368">
        <v>0.5</v>
      </c>
      <c r="CJ33" s="368">
        <v>0.5</v>
      </c>
      <c r="CK33" s="368">
        <v>0.5</v>
      </c>
      <c r="CL33" s="614">
        <v>0.5</v>
      </c>
      <c r="CM33" s="558"/>
      <c r="CN33" s="556"/>
      <c r="CO33" s="556"/>
    </row>
    <row r="34" spans="1:94" s="361" customFormat="1" ht="13.5" customHeight="1" x14ac:dyDescent="0.15">
      <c r="A34"/>
      <c r="B34" s="251">
        <v>3</v>
      </c>
      <c r="C34" s="224" t="s">
        <v>293</v>
      </c>
      <c r="D34" s="252"/>
      <c r="E34" s="246"/>
      <c r="F34" s="734"/>
      <c r="G34"/>
      <c r="H34" s="684"/>
      <c r="I34" s="685"/>
      <c r="J34" s="233" t="str">
        <f>IF(COUNTIF(J35:J46,$AA$3)&gt;=ROWS(J35:J46),$AA$3,"")</f>
        <v/>
      </c>
      <c r="K34" s="233" t="str">
        <f>IF(COUNTIF(K35:K46,$AA$3)&gt;=ROWS(K35:K46),$AA$3,"")</f>
        <v/>
      </c>
      <c r="L34" s="617">
        <f t="shared" si="21"/>
        <v>2</v>
      </c>
      <c r="M34" s="1">
        <f t="shared" si="22"/>
        <v>2</v>
      </c>
      <c r="N34"/>
      <c r="O34" s="1">
        <f t="shared" si="23"/>
        <v>0</v>
      </c>
      <c r="P34" s="1">
        <f t="shared" si="23"/>
        <v>0</v>
      </c>
      <c r="Q34" s="1">
        <f t="shared" si="23"/>
        <v>0</v>
      </c>
      <c r="R34" s="1">
        <f t="shared" si="23"/>
        <v>0</v>
      </c>
      <c r="S34" s="1">
        <f t="shared" si="23"/>
        <v>0</v>
      </c>
      <c r="T34" s="1">
        <f t="shared" si="23"/>
        <v>0</v>
      </c>
      <c r="U34" s="1">
        <f t="shared" si="23"/>
        <v>0</v>
      </c>
      <c r="V34" s="1">
        <f t="shared" si="23"/>
        <v>0</v>
      </c>
      <c r="W34" s="1">
        <f t="shared" si="23"/>
        <v>0</v>
      </c>
      <c r="X34" s="1">
        <f t="shared" si="23"/>
        <v>0</v>
      </c>
      <c r="Y34" s="1">
        <f t="shared" si="23"/>
        <v>0</v>
      </c>
      <c r="Z34" s="1">
        <f t="shared" si="23"/>
        <v>0</v>
      </c>
      <c r="AA34" s="1">
        <f t="shared" si="23"/>
        <v>0</v>
      </c>
      <c r="AB34"/>
      <c r="AC34" s="686" t="s">
        <v>838</v>
      </c>
      <c r="AD34" s="686" t="s">
        <v>838</v>
      </c>
      <c r="AE34" s="686" t="s">
        <v>838</v>
      </c>
      <c r="AF34" s="686" t="s">
        <v>838</v>
      </c>
      <c r="AG34" s="686" t="s">
        <v>838</v>
      </c>
      <c r="AH34" s="686" t="s">
        <v>838</v>
      </c>
      <c r="AI34" s="686" t="s">
        <v>838</v>
      </c>
      <c r="AJ34" s="686" t="s">
        <v>838</v>
      </c>
      <c r="AK34" s="686" t="s">
        <v>838</v>
      </c>
      <c r="AL34" s="686" t="s">
        <v>838</v>
      </c>
      <c r="AM34" s="686" t="s">
        <v>838</v>
      </c>
      <c r="AN34" s="686" t="s">
        <v>838</v>
      </c>
      <c r="AO34" s="686" t="s">
        <v>838</v>
      </c>
      <c r="AP34"/>
      <c r="AQ34" s="357"/>
      <c r="AR34" s="362">
        <f t="shared" si="4"/>
        <v>3</v>
      </c>
      <c r="AS34" s="362" t="str">
        <f t="shared" si="5"/>
        <v xml:space="preserve"> Q1</v>
      </c>
      <c r="AT34" s="362" t="str">
        <f t="shared" si="6"/>
        <v>光・視環境</v>
      </c>
      <c r="AU34" s="451">
        <f t="shared" si="19"/>
        <v>0.25</v>
      </c>
      <c r="AV34" s="451">
        <f t="shared" si="7"/>
        <v>0.25</v>
      </c>
      <c r="AW34" s="451">
        <f t="shared" si="8"/>
        <v>0.25</v>
      </c>
      <c r="AX34" s="451">
        <f t="shared" si="9"/>
        <v>0.25</v>
      </c>
      <c r="AY34" s="451">
        <f t="shared" si="10"/>
        <v>0.25</v>
      </c>
      <c r="AZ34" s="451">
        <f t="shared" si="11"/>
        <v>0.25</v>
      </c>
      <c r="BA34" s="451">
        <f t="shared" si="12"/>
        <v>0.25</v>
      </c>
      <c r="BB34" s="457">
        <f t="shared" si="13"/>
        <v>0</v>
      </c>
      <c r="BC34" s="451">
        <f t="shared" si="14"/>
        <v>0.25</v>
      </c>
      <c r="BD34" s="451">
        <f t="shared" si="15"/>
        <v>0.25</v>
      </c>
      <c r="BE34" s="453">
        <f t="shared" si="20"/>
        <v>0</v>
      </c>
      <c r="BF34" s="451">
        <f t="shared" si="16"/>
        <v>0</v>
      </c>
      <c r="BG34" s="451">
        <f t="shared" si="17"/>
        <v>0</v>
      </c>
      <c r="BH34" s="365"/>
      <c r="BI34" s="387">
        <v>3</v>
      </c>
      <c r="BJ34" s="444" t="s">
        <v>18</v>
      </c>
      <c r="BK34" s="474" t="s">
        <v>482</v>
      </c>
      <c r="BL34" s="363">
        <v>0.25</v>
      </c>
      <c r="BM34" s="363">
        <v>0.25</v>
      </c>
      <c r="BN34" s="363">
        <v>0.25</v>
      </c>
      <c r="BO34" s="363">
        <v>0.25</v>
      </c>
      <c r="BP34" s="363">
        <v>0.25</v>
      </c>
      <c r="BQ34" s="363">
        <v>0.25</v>
      </c>
      <c r="BR34" s="363">
        <v>0.25</v>
      </c>
      <c r="BS34" s="375">
        <v>0</v>
      </c>
      <c r="BT34" s="363">
        <v>0.25</v>
      </c>
      <c r="BU34" s="429">
        <v>0.25</v>
      </c>
      <c r="BV34" s="547"/>
      <c r="BW34" s="429"/>
      <c r="BX34" s="429"/>
      <c r="BY34"/>
      <c r="BZ34" s="387">
        <v>3</v>
      </c>
      <c r="CA34" s="444" t="s">
        <v>18</v>
      </c>
      <c r="CB34" s="474" t="s">
        <v>482</v>
      </c>
      <c r="CC34" s="429">
        <v>0.25</v>
      </c>
      <c r="CD34" s="429">
        <v>0.25</v>
      </c>
      <c r="CE34" s="429">
        <v>0.25</v>
      </c>
      <c r="CF34" s="429">
        <v>0.25</v>
      </c>
      <c r="CG34" s="429">
        <v>0.25</v>
      </c>
      <c r="CH34" s="429">
        <v>0.25</v>
      </c>
      <c r="CI34" s="429">
        <v>0.25</v>
      </c>
      <c r="CJ34" s="381">
        <v>0</v>
      </c>
      <c r="CK34" s="429">
        <v>0.25</v>
      </c>
      <c r="CL34" s="429">
        <v>0.25</v>
      </c>
      <c r="CM34" s="547"/>
      <c r="CN34" s="429"/>
      <c r="CO34" s="429"/>
      <c r="CP34"/>
    </row>
    <row r="35" spans="1:94" ht="13.5" customHeight="1" thickBot="1" x14ac:dyDescent="0.2">
      <c r="B35" s="204"/>
      <c r="C35" s="205">
        <v>3.1</v>
      </c>
      <c r="D35" s="227" t="s">
        <v>294</v>
      </c>
      <c r="E35" s="246"/>
      <c r="F35" s="738"/>
      <c r="G35"/>
      <c r="H35" s="800"/>
      <c r="I35" s="676"/>
      <c r="J35" s="208" t="str">
        <f>IF(COUNTIF(J36:J38,$AA$3)&gt;=ROWS(J36:J38),$AA$3,"")</f>
        <v/>
      </c>
      <c r="K35" s="304" t="str">
        <f>IF(COUNTIF(K36:K38,$AA$3)&gt;=ROWS(K36:K38),$AA$3,"")</f>
        <v/>
      </c>
      <c r="L35" s="617">
        <f t="shared" si="21"/>
        <v>2</v>
      </c>
      <c r="M35" s="1">
        <f t="shared" si="22"/>
        <v>2</v>
      </c>
      <c r="N35"/>
      <c r="O35" s="1">
        <f t="shared" si="23"/>
        <v>0</v>
      </c>
      <c r="P35" s="1">
        <f t="shared" si="23"/>
        <v>0</v>
      </c>
      <c r="Q35" s="1">
        <f t="shared" si="23"/>
        <v>0</v>
      </c>
      <c r="R35" s="1">
        <f t="shared" si="23"/>
        <v>0</v>
      </c>
      <c r="S35" s="1">
        <f t="shared" si="23"/>
        <v>0</v>
      </c>
      <c r="T35" s="1">
        <f t="shared" si="23"/>
        <v>0</v>
      </c>
      <c r="U35" s="1">
        <f t="shared" si="23"/>
        <v>0</v>
      </c>
      <c r="V35" s="1">
        <f t="shared" si="23"/>
        <v>0</v>
      </c>
      <c r="W35" s="1">
        <f t="shared" si="23"/>
        <v>0</v>
      </c>
      <c r="X35" s="1">
        <f t="shared" si="23"/>
        <v>0</v>
      </c>
      <c r="Y35" s="1">
        <f t="shared" si="23"/>
        <v>0</v>
      </c>
      <c r="Z35" s="1">
        <f t="shared" si="23"/>
        <v>0</v>
      </c>
      <c r="AA35" s="1">
        <f t="shared" si="23"/>
        <v>0</v>
      </c>
      <c r="AB35"/>
      <c r="AC35" s="677" t="s">
        <v>838</v>
      </c>
      <c r="AD35" s="677" t="s">
        <v>838</v>
      </c>
      <c r="AE35" s="677" t="s">
        <v>838</v>
      </c>
      <c r="AF35" s="677" t="s">
        <v>838</v>
      </c>
      <c r="AG35" s="677" t="s">
        <v>838</v>
      </c>
      <c r="AH35" s="677" t="s">
        <v>838</v>
      </c>
      <c r="AI35" s="677" t="s">
        <v>838</v>
      </c>
      <c r="AJ35" s="677" t="s">
        <v>838</v>
      </c>
      <c r="AK35" s="677" t="s">
        <v>838</v>
      </c>
      <c r="AL35" s="677" t="s">
        <v>838</v>
      </c>
      <c r="AM35" s="677" t="s">
        <v>838</v>
      </c>
      <c r="AN35" s="677" t="s">
        <v>838</v>
      </c>
      <c r="AO35" s="677" t="s">
        <v>838</v>
      </c>
      <c r="AP35"/>
      <c r="AQ35" s="335"/>
      <c r="AR35" s="366">
        <f t="shared" si="4"/>
        <v>3.1</v>
      </c>
      <c r="AS35" s="366" t="str">
        <f t="shared" si="5"/>
        <v xml:space="preserve"> Q1 3</v>
      </c>
      <c r="AT35" s="366" t="str">
        <f t="shared" si="6"/>
        <v>昼光利用</v>
      </c>
      <c r="AU35" s="454">
        <f t="shared" si="19"/>
        <v>0.3</v>
      </c>
      <c r="AV35" s="454">
        <f t="shared" si="7"/>
        <v>0.3</v>
      </c>
      <c r="AW35" s="454">
        <f t="shared" si="8"/>
        <v>0.5</v>
      </c>
      <c r="AX35" s="454">
        <f t="shared" si="9"/>
        <v>1</v>
      </c>
      <c r="AY35" s="454">
        <f t="shared" si="10"/>
        <v>0.3</v>
      </c>
      <c r="AZ35" s="454">
        <f t="shared" si="11"/>
        <v>0.3</v>
      </c>
      <c r="BA35" s="454">
        <f t="shared" si="12"/>
        <v>0.3</v>
      </c>
      <c r="BB35" s="458">
        <f t="shared" si="13"/>
        <v>0</v>
      </c>
      <c r="BC35" s="454">
        <f t="shared" si="14"/>
        <v>0.3</v>
      </c>
      <c r="BD35" s="454">
        <f t="shared" si="15"/>
        <v>0.3</v>
      </c>
      <c r="BE35" s="455">
        <f t="shared" si="20"/>
        <v>0.3</v>
      </c>
      <c r="BF35" s="454">
        <f t="shared" si="16"/>
        <v>0.3</v>
      </c>
      <c r="BG35" s="454">
        <f t="shared" si="17"/>
        <v>0.3</v>
      </c>
      <c r="BH35" s="370"/>
      <c r="BI35" s="393">
        <v>3.1</v>
      </c>
      <c r="BJ35" s="425" t="s">
        <v>40</v>
      </c>
      <c r="BK35" s="443" t="s">
        <v>294</v>
      </c>
      <c r="BL35" s="368">
        <v>0.3</v>
      </c>
      <c r="BM35" s="368">
        <v>0.3</v>
      </c>
      <c r="BN35" s="368">
        <v>0.5</v>
      </c>
      <c r="BO35" s="368">
        <v>1</v>
      </c>
      <c r="BP35" s="368">
        <v>0.3</v>
      </c>
      <c r="BQ35" s="368">
        <v>0.3</v>
      </c>
      <c r="BR35" s="368">
        <v>0.3</v>
      </c>
      <c r="BS35" s="377"/>
      <c r="BT35" s="368">
        <v>0.3</v>
      </c>
      <c r="BU35" s="371">
        <v>0.3</v>
      </c>
      <c r="BV35" s="373">
        <v>0.3</v>
      </c>
      <c r="BW35" s="371">
        <v>0.3</v>
      </c>
      <c r="BX35" s="371">
        <v>0.3</v>
      </c>
      <c r="BZ35" s="393">
        <v>3.1</v>
      </c>
      <c r="CA35" s="425" t="s">
        <v>40</v>
      </c>
      <c r="CB35" s="443" t="s">
        <v>294</v>
      </c>
      <c r="CC35" s="371">
        <v>0.3</v>
      </c>
      <c r="CD35" s="371">
        <v>0.3</v>
      </c>
      <c r="CE35" s="371">
        <v>0.5</v>
      </c>
      <c r="CF35" s="371">
        <v>1</v>
      </c>
      <c r="CG35" s="371">
        <v>0.3</v>
      </c>
      <c r="CH35" s="371">
        <v>0.3</v>
      </c>
      <c r="CI35" s="371">
        <v>0.3</v>
      </c>
      <c r="CJ35" s="431"/>
      <c r="CK35" s="371">
        <v>0.3</v>
      </c>
      <c r="CL35" s="371">
        <v>0.3</v>
      </c>
      <c r="CM35" s="373">
        <v>0.3</v>
      </c>
      <c r="CN35" s="371">
        <v>0.3</v>
      </c>
      <c r="CO35" s="371">
        <v>0.3</v>
      </c>
    </row>
    <row r="36" spans="1:94" ht="13.5" customHeight="1" x14ac:dyDescent="0.15">
      <c r="B36" s="204"/>
      <c r="C36" s="619"/>
      <c r="D36" s="211">
        <v>1</v>
      </c>
      <c r="E36" s="223" t="s">
        <v>296</v>
      </c>
      <c r="F36" s="739"/>
      <c r="G36"/>
      <c r="H36" s="680">
        <f t="shared" ref="H36:H37" si="28">IF(SUMPRODUCT($AC$7:$AL$7,O36:X36)=0,0,SUMPRODUCT($AC$7:$AL$7,AC36:AL36)/SUMPRODUCT($AC$7:$AL$7,O36:X36))</f>
        <v>4</v>
      </c>
      <c r="I36" s="678">
        <f>IF(SUMPRODUCT($AM$7:$AO$7,Y36:AA36)=0,0,SUMPRODUCT($AM$7:$AO$7,AM36:AO36)/SUMPRODUCT($AM$7:$AO$7,Y36:AA36))</f>
        <v>0</v>
      </c>
      <c r="J36" s="212"/>
      <c r="K36" s="214"/>
      <c r="L36" s="617">
        <f t="shared" si="21"/>
        <v>2</v>
      </c>
      <c r="M36" s="1">
        <f t="shared" si="22"/>
        <v>2</v>
      </c>
      <c r="N36"/>
      <c r="O36" s="1">
        <f t="shared" si="23"/>
        <v>1</v>
      </c>
      <c r="P36" s="1">
        <f t="shared" si="23"/>
        <v>0</v>
      </c>
      <c r="Q36" s="1">
        <f t="shared" si="23"/>
        <v>0</v>
      </c>
      <c r="R36" s="1">
        <f t="shared" si="23"/>
        <v>0</v>
      </c>
      <c r="S36" s="1">
        <f t="shared" si="23"/>
        <v>0</v>
      </c>
      <c r="T36" s="1">
        <f t="shared" si="23"/>
        <v>0</v>
      </c>
      <c r="U36" s="1">
        <f t="shared" si="23"/>
        <v>0</v>
      </c>
      <c r="V36" s="1">
        <f t="shared" si="23"/>
        <v>0</v>
      </c>
      <c r="W36" s="1">
        <f t="shared" si="23"/>
        <v>0</v>
      </c>
      <c r="X36" s="1">
        <f t="shared" si="23"/>
        <v>0</v>
      </c>
      <c r="Y36" s="1">
        <f t="shared" si="23"/>
        <v>0</v>
      </c>
      <c r="Z36" s="1">
        <f t="shared" si="23"/>
        <v>0</v>
      </c>
      <c r="AA36" s="1">
        <f t="shared" si="23"/>
        <v>0</v>
      </c>
      <c r="AB36"/>
      <c r="AC36" s="679">
        <v>4</v>
      </c>
      <c r="AD36" s="679"/>
      <c r="AE36" s="679"/>
      <c r="AF36" s="679"/>
      <c r="AG36" s="679"/>
      <c r="AH36" s="679"/>
      <c r="AI36" s="679"/>
      <c r="AJ36" s="679"/>
      <c r="AK36" s="679"/>
      <c r="AL36" s="679"/>
      <c r="AM36" s="679"/>
      <c r="AN36" s="679"/>
      <c r="AO36" s="679"/>
      <c r="AP36"/>
      <c r="AQ36" s="335"/>
      <c r="AR36" s="366" t="str">
        <f t="shared" si="4"/>
        <v>3.1.1</v>
      </c>
      <c r="AS36" s="366" t="str">
        <f t="shared" si="5"/>
        <v xml:space="preserve"> Q1 3.1</v>
      </c>
      <c r="AT36" s="366" t="str">
        <f t="shared" si="6"/>
        <v>昼光率</v>
      </c>
      <c r="AU36" s="454">
        <f t="shared" si="19"/>
        <v>0.6</v>
      </c>
      <c r="AV36" s="454">
        <f t="shared" si="7"/>
        <v>0.6</v>
      </c>
      <c r="AW36" s="454">
        <f t="shared" si="8"/>
        <v>0</v>
      </c>
      <c r="AX36" s="454">
        <f t="shared" si="9"/>
        <v>0</v>
      </c>
      <c r="AY36" s="454">
        <f t="shared" si="10"/>
        <v>0.6</v>
      </c>
      <c r="AZ36" s="454">
        <f t="shared" si="11"/>
        <v>0.6</v>
      </c>
      <c r="BA36" s="454">
        <f t="shared" si="12"/>
        <v>0.6</v>
      </c>
      <c r="BB36" s="458">
        <f t="shared" si="13"/>
        <v>0</v>
      </c>
      <c r="BC36" s="454">
        <f t="shared" si="14"/>
        <v>0.6</v>
      </c>
      <c r="BD36" s="454">
        <f t="shared" si="15"/>
        <v>0.6</v>
      </c>
      <c r="BE36" s="455">
        <f t="shared" si="20"/>
        <v>0.6</v>
      </c>
      <c r="BF36" s="454">
        <f t="shared" si="16"/>
        <v>0.6</v>
      </c>
      <c r="BG36" s="454">
        <f t="shared" si="17"/>
        <v>0.5</v>
      </c>
      <c r="BH36" s="370"/>
      <c r="BI36" s="393" t="s">
        <v>544</v>
      </c>
      <c r="BJ36" s="425" t="s">
        <v>41</v>
      </c>
      <c r="BK36" s="548" t="s">
        <v>42</v>
      </c>
      <c r="BL36" s="368">
        <v>0.6</v>
      </c>
      <c r="BM36" s="368">
        <v>0.6</v>
      </c>
      <c r="BN36" s="368"/>
      <c r="BO36" s="368"/>
      <c r="BP36" s="368">
        <v>0.6</v>
      </c>
      <c r="BQ36" s="368">
        <v>0.6</v>
      </c>
      <c r="BR36" s="368">
        <v>0.6</v>
      </c>
      <c r="BS36" s="377"/>
      <c r="BT36" s="368">
        <v>0.6</v>
      </c>
      <c r="BU36" s="371">
        <v>0.6</v>
      </c>
      <c r="BV36" s="373">
        <v>0.6</v>
      </c>
      <c r="BW36" s="371">
        <v>0.6</v>
      </c>
      <c r="BX36" s="371">
        <v>0.5</v>
      </c>
      <c r="BZ36" s="393" t="s">
        <v>544</v>
      </c>
      <c r="CA36" s="425" t="s">
        <v>41</v>
      </c>
      <c r="CB36" s="548" t="s">
        <v>42</v>
      </c>
      <c r="CC36" s="371">
        <v>0.6</v>
      </c>
      <c r="CD36" s="371">
        <v>0.6</v>
      </c>
      <c r="CE36" s="371"/>
      <c r="CF36" s="371"/>
      <c r="CG36" s="371">
        <v>0.6</v>
      </c>
      <c r="CH36" s="371">
        <v>0.6</v>
      </c>
      <c r="CI36" s="371">
        <v>0.6</v>
      </c>
      <c r="CJ36" s="431"/>
      <c r="CK36" s="371">
        <v>0.6</v>
      </c>
      <c r="CL36" s="371">
        <v>0.6</v>
      </c>
      <c r="CM36" s="373">
        <v>0.6</v>
      </c>
      <c r="CN36" s="371">
        <v>0.6</v>
      </c>
      <c r="CO36" s="371">
        <v>0.5</v>
      </c>
    </row>
    <row r="37" spans="1:94" ht="13.5" customHeight="1" x14ac:dyDescent="0.15">
      <c r="B37" s="204"/>
      <c r="C37" s="619"/>
      <c r="D37" s="211">
        <v>2</v>
      </c>
      <c r="E37" s="223" t="s">
        <v>297</v>
      </c>
      <c r="F37" s="739"/>
      <c r="G37"/>
      <c r="H37" s="680">
        <f t="shared" si="28"/>
        <v>0</v>
      </c>
      <c r="I37" s="680">
        <f t="shared" ref="I37:I38" si="29">IF(SUMPRODUCT($AM$7:$AO$7,Y37:AA37)=0,0,SUMPRODUCT($AM$7:$AO$7,AM37:AO37)/SUMPRODUCT($AM$7:$AO$7,Y37:AA37))</f>
        <v>0</v>
      </c>
      <c r="J37" s="219"/>
      <c r="K37" s="220"/>
      <c r="L37" s="617">
        <f t="shared" si="21"/>
        <v>2</v>
      </c>
      <c r="M37" s="1">
        <f t="shared" si="22"/>
        <v>2</v>
      </c>
      <c r="N37"/>
      <c r="O37" s="1">
        <f t="shared" si="23"/>
        <v>0</v>
      </c>
      <c r="P37" s="1">
        <f t="shared" si="23"/>
        <v>0</v>
      </c>
      <c r="Q37" s="1">
        <f t="shared" si="23"/>
        <v>0</v>
      </c>
      <c r="R37" s="1">
        <f t="shared" si="23"/>
        <v>0</v>
      </c>
      <c r="S37" s="1">
        <f t="shared" si="23"/>
        <v>0</v>
      </c>
      <c r="T37" s="1">
        <f t="shared" si="23"/>
        <v>0</v>
      </c>
      <c r="U37" s="1">
        <f t="shared" si="23"/>
        <v>0</v>
      </c>
      <c r="V37" s="1">
        <f t="shared" si="23"/>
        <v>0</v>
      </c>
      <c r="W37" s="1">
        <f t="shared" si="23"/>
        <v>0</v>
      </c>
      <c r="X37" s="1">
        <f t="shared" si="23"/>
        <v>0</v>
      </c>
      <c r="Y37" s="1">
        <f t="shared" si="23"/>
        <v>0</v>
      </c>
      <c r="Z37" s="1">
        <f t="shared" si="23"/>
        <v>0</v>
      </c>
      <c r="AA37" s="1">
        <f t="shared" si="23"/>
        <v>0</v>
      </c>
      <c r="AB37"/>
      <c r="AC37" s="681"/>
      <c r="AD37" s="681"/>
      <c r="AE37" s="681"/>
      <c r="AF37" s="681"/>
      <c r="AG37" s="681"/>
      <c r="AH37" s="681"/>
      <c r="AI37" s="681"/>
      <c r="AJ37" s="681"/>
      <c r="AK37" s="681"/>
      <c r="AL37" s="681"/>
      <c r="AM37" s="681"/>
      <c r="AN37" s="681"/>
      <c r="AO37" s="681"/>
      <c r="AP37"/>
      <c r="AQ37" s="335"/>
      <c r="AR37" s="366" t="str">
        <f t="shared" si="4"/>
        <v>3.1.2</v>
      </c>
      <c r="AS37" s="366" t="str">
        <f t="shared" si="5"/>
        <v xml:space="preserve"> Q1 3.1</v>
      </c>
      <c r="AT37" s="366" t="str">
        <f t="shared" si="6"/>
        <v>方位別開口</v>
      </c>
      <c r="AU37" s="454">
        <f t="shared" si="19"/>
        <v>0</v>
      </c>
      <c r="AV37" s="454">
        <f t="shared" si="7"/>
        <v>0</v>
      </c>
      <c r="AW37" s="454">
        <f t="shared" si="8"/>
        <v>0</v>
      </c>
      <c r="AX37" s="454">
        <f t="shared" si="9"/>
        <v>0</v>
      </c>
      <c r="AY37" s="454">
        <f t="shared" si="10"/>
        <v>0</v>
      </c>
      <c r="AZ37" s="454">
        <f t="shared" si="11"/>
        <v>0</v>
      </c>
      <c r="BA37" s="454">
        <f t="shared" si="12"/>
        <v>0</v>
      </c>
      <c r="BB37" s="458">
        <f t="shared" si="13"/>
        <v>0</v>
      </c>
      <c r="BC37" s="454">
        <f t="shared" si="14"/>
        <v>0</v>
      </c>
      <c r="BD37" s="454">
        <f t="shared" si="15"/>
        <v>0</v>
      </c>
      <c r="BE37" s="455">
        <f t="shared" si="20"/>
        <v>0</v>
      </c>
      <c r="BF37" s="454">
        <f t="shared" si="16"/>
        <v>0</v>
      </c>
      <c r="BG37" s="454">
        <f t="shared" si="17"/>
        <v>0.3</v>
      </c>
      <c r="BH37" s="370"/>
      <c r="BI37" s="393" t="s">
        <v>545</v>
      </c>
      <c r="BJ37" s="425" t="s">
        <v>41</v>
      </c>
      <c r="BK37" s="548" t="s">
        <v>43</v>
      </c>
      <c r="BL37" s="368"/>
      <c r="BM37" s="368"/>
      <c r="BN37" s="368"/>
      <c r="BO37" s="368"/>
      <c r="BP37" s="368"/>
      <c r="BQ37" s="368"/>
      <c r="BR37" s="368"/>
      <c r="BS37" s="377"/>
      <c r="BT37" s="368"/>
      <c r="BU37" s="371"/>
      <c r="BV37" s="373"/>
      <c r="BW37" s="371"/>
      <c r="BX37" s="371">
        <v>0.3</v>
      </c>
      <c r="BZ37" s="393" t="s">
        <v>546</v>
      </c>
      <c r="CA37" s="425" t="s">
        <v>41</v>
      </c>
      <c r="CB37" s="548" t="s">
        <v>43</v>
      </c>
      <c r="CC37" s="371"/>
      <c r="CD37" s="371"/>
      <c r="CE37" s="371"/>
      <c r="CF37" s="371"/>
      <c r="CG37" s="371"/>
      <c r="CH37" s="371"/>
      <c r="CI37" s="371"/>
      <c r="CJ37" s="431"/>
      <c r="CK37" s="371"/>
      <c r="CL37" s="371"/>
      <c r="CM37" s="373"/>
      <c r="CN37" s="371"/>
      <c r="CO37" s="371">
        <v>0.3</v>
      </c>
    </row>
    <row r="38" spans="1:94" ht="13.5" customHeight="1" thickBot="1" x14ac:dyDescent="0.2">
      <c r="B38" s="204"/>
      <c r="C38" s="623"/>
      <c r="D38" s="211">
        <v>3</v>
      </c>
      <c r="E38" s="223" t="s">
        <v>298</v>
      </c>
      <c r="F38" s="739"/>
      <c r="G38"/>
      <c r="H38" s="673">
        <f t="shared" ref="H38" si="30">IF(SUMPRODUCT($AC$7:$AL$7,O38:X38)=0,0,SUMPRODUCT($AC$7:$AL$7,AC38:AL38)/SUMPRODUCT($AC$7:$AL$7,O38:X38))</f>
        <v>4</v>
      </c>
      <c r="I38" s="673">
        <f t="shared" si="29"/>
        <v>0</v>
      </c>
      <c r="J38" s="216"/>
      <c r="K38" s="217"/>
      <c r="L38" s="617">
        <f t="shared" si="21"/>
        <v>2</v>
      </c>
      <c r="M38" s="1">
        <f t="shared" si="22"/>
        <v>2</v>
      </c>
      <c r="N38"/>
      <c r="O38" s="1">
        <f t="shared" si="23"/>
        <v>1</v>
      </c>
      <c r="P38" s="1">
        <f t="shared" si="23"/>
        <v>0</v>
      </c>
      <c r="Q38" s="1">
        <f t="shared" si="23"/>
        <v>0</v>
      </c>
      <c r="R38" s="1">
        <f t="shared" si="23"/>
        <v>0</v>
      </c>
      <c r="S38" s="1">
        <f t="shared" si="23"/>
        <v>0</v>
      </c>
      <c r="T38" s="1">
        <f t="shared" si="23"/>
        <v>0</v>
      </c>
      <c r="U38" s="1">
        <f t="shared" si="23"/>
        <v>0</v>
      </c>
      <c r="V38" s="1">
        <f t="shared" si="23"/>
        <v>0</v>
      </c>
      <c r="W38" s="1">
        <f t="shared" si="23"/>
        <v>0</v>
      </c>
      <c r="X38" s="1">
        <f t="shared" si="23"/>
        <v>0</v>
      </c>
      <c r="Y38" s="1">
        <f t="shared" si="23"/>
        <v>0</v>
      </c>
      <c r="Z38" s="1">
        <f t="shared" si="23"/>
        <v>0</v>
      </c>
      <c r="AA38" s="1">
        <f t="shared" si="23"/>
        <v>0</v>
      </c>
      <c r="AB38"/>
      <c r="AC38" s="674">
        <v>4</v>
      </c>
      <c r="AD38" s="674"/>
      <c r="AE38" s="674"/>
      <c r="AF38" s="674"/>
      <c r="AG38" s="674"/>
      <c r="AH38" s="674"/>
      <c r="AI38" s="674"/>
      <c r="AJ38" s="674"/>
      <c r="AK38" s="674"/>
      <c r="AL38" s="674"/>
      <c r="AM38" s="674"/>
      <c r="AN38" s="674"/>
      <c r="AO38" s="674"/>
      <c r="AP38"/>
      <c r="AQ38" s="335"/>
      <c r="AR38" s="366" t="str">
        <f t="shared" si="4"/>
        <v>3.1.3</v>
      </c>
      <c r="AS38" s="366" t="str">
        <f t="shared" si="5"/>
        <v xml:space="preserve"> Q1 3.1</v>
      </c>
      <c r="AT38" s="366" t="str">
        <f t="shared" si="6"/>
        <v>昼光利用設備</v>
      </c>
      <c r="AU38" s="454">
        <f t="shared" si="19"/>
        <v>0.4</v>
      </c>
      <c r="AV38" s="454">
        <f t="shared" si="7"/>
        <v>0.4</v>
      </c>
      <c r="AW38" s="454">
        <f t="shared" si="8"/>
        <v>1</v>
      </c>
      <c r="AX38" s="454">
        <f t="shared" si="9"/>
        <v>1</v>
      </c>
      <c r="AY38" s="454">
        <f t="shared" si="10"/>
        <v>0.4</v>
      </c>
      <c r="AZ38" s="454">
        <f t="shared" si="11"/>
        <v>0.4</v>
      </c>
      <c r="BA38" s="454">
        <f t="shared" si="12"/>
        <v>0.4</v>
      </c>
      <c r="BB38" s="458">
        <f t="shared" si="13"/>
        <v>0</v>
      </c>
      <c r="BC38" s="454">
        <f t="shared" si="14"/>
        <v>0.4</v>
      </c>
      <c r="BD38" s="454">
        <f t="shared" si="15"/>
        <v>0.4</v>
      </c>
      <c r="BE38" s="455">
        <f t="shared" si="20"/>
        <v>0.4</v>
      </c>
      <c r="BF38" s="454">
        <f t="shared" si="16"/>
        <v>0.4</v>
      </c>
      <c r="BG38" s="454">
        <f t="shared" si="17"/>
        <v>0.2</v>
      </c>
      <c r="BH38" s="370"/>
      <c r="BI38" s="393" t="s">
        <v>547</v>
      </c>
      <c r="BJ38" s="425" t="s">
        <v>41</v>
      </c>
      <c r="BK38" s="548" t="s">
        <v>44</v>
      </c>
      <c r="BL38" s="368">
        <v>0.4</v>
      </c>
      <c r="BM38" s="368">
        <v>0.4</v>
      </c>
      <c r="BN38" s="368">
        <v>1</v>
      </c>
      <c r="BO38" s="368">
        <v>1</v>
      </c>
      <c r="BP38" s="368">
        <v>0.4</v>
      </c>
      <c r="BQ38" s="368">
        <v>0.4</v>
      </c>
      <c r="BR38" s="368">
        <v>0.4</v>
      </c>
      <c r="BS38" s="377"/>
      <c r="BT38" s="368">
        <v>0.4</v>
      </c>
      <c r="BU38" s="371">
        <v>0.4</v>
      </c>
      <c r="BV38" s="373">
        <v>0.4</v>
      </c>
      <c r="BW38" s="371">
        <v>0.4</v>
      </c>
      <c r="BX38" s="371">
        <v>0.2</v>
      </c>
      <c r="BZ38" s="393" t="s">
        <v>547</v>
      </c>
      <c r="CA38" s="425" t="s">
        <v>41</v>
      </c>
      <c r="CB38" s="548" t="s">
        <v>44</v>
      </c>
      <c r="CC38" s="371">
        <v>0.4</v>
      </c>
      <c r="CD38" s="371">
        <v>0.4</v>
      </c>
      <c r="CE38" s="371">
        <v>1</v>
      </c>
      <c r="CF38" s="371">
        <v>1</v>
      </c>
      <c r="CG38" s="371">
        <v>0.4</v>
      </c>
      <c r="CH38" s="371">
        <v>0.4</v>
      </c>
      <c r="CI38" s="371">
        <v>0.4</v>
      </c>
      <c r="CJ38" s="431"/>
      <c r="CK38" s="371">
        <v>0.4</v>
      </c>
      <c r="CL38" s="371">
        <v>0.4</v>
      </c>
      <c r="CM38" s="373">
        <v>0.4</v>
      </c>
      <c r="CN38" s="371">
        <v>0.4</v>
      </c>
      <c r="CO38" s="371">
        <v>0.2</v>
      </c>
    </row>
    <row r="39" spans="1:94" ht="13.5" customHeight="1" thickBot="1" x14ac:dyDescent="0.2">
      <c r="B39" s="229"/>
      <c r="C39" s="218">
        <v>3.2</v>
      </c>
      <c r="D39" s="206" t="s">
        <v>299</v>
      </c>
      <c r="E39" s="246"/>
      <c r="F39" s="738"/>
      <c r="G39"/>
      <c r="H39" s="688"/>
      <c r="I39" s="689"/>
      <c r="J39" s="209" t="str">
        <f>IF(COUNTIF(J40:J41,$AA$3)&gt;=ROWS(J40:J41),$AA$3,"")</f>
        <v/>
      </c>
      <c r="K39" s="292" t="str">
        <f>IF(COUNTIF(K40:K41,$AA$3)&gt;=ROWS(K40:K41),$AA$3,"")</f>
        <v/>
      </c>
      <c r="L39" s="617">
        <f t="shared" si="21"/>
        <v>2</v>
      </c>
      <c r="M39" s="1">
        <f t="shared" si="22"/>
        <v>2</v>
      </c>
      <c r="N39"/>
      <c r="O39" s="1">
        <f t="shared" si="23"/>
        <v>0</v>
      </c>
      <c r="P39" s="1">
        <f t="shared" si="23"/>
        <v>0</v>
      </c>
      <c r="Q39" s="1">
        <f t="shared" si="23"/>
        <v>0</v>
      </c>
      <c r="R39" s="1">
        <f t="shared" si="23"/>
        <v>0</v>
      </c>
      <c r="S39" s="1">
        <f t="shared" si="23"/>
        <v>0</v>
      </c>
      <c r="T39" s="1">
        <f t="shared" si="23"/>
        <v>0</v>
      </c>
      <c r="U39" s="1">
        <f t="shared" si="23"/>
        <v>0</v>
      </c>
      <c r="V39" s="1">
        <f t="shared" si="23"/>
        <v>0</v>
      </c>
      <c r="W39" s="1">
        <f t="shared" si="23"/>
        <v>0</v>
      </c>
      <c r="X39" s="1">
        <f t="shared" si="23"/>
        <v>0</v>
      </c>
      <c r="Y39" s="1">
        <f t="shared" si="23"/>
        <v>0</v>
      </c>
      <c r="Z39" s="1">
        <f t="shared" si="23"/>
        <v>0</v>
      </c>
      <c r="AA39" s="1">
        <f t="shared" si="23"/>
        <v>0</v>
      </c>
      <c r="AB39"/>
      <c r="AC39" s="690" t="s">
        <v>838</v>
      </c>
      <c r="AD39" s="690" t="s">
        <v>838</v>
      </c>
      <c r="AE39" s="690" t="s">
        <v>838</v>
      </c>
      <c r="AF39" s="690" t="s">
        <v>838</v>
      </c>
      <c r="AG39" s="690" t="s">
        <v>838</v>
      </c>
      <c r="AH39" s="690" t="s">
        <v>838</v>
      </c>
      <c r="AI39" s="690" t="s">
        <v>838</v>
      </c>
      <c r="AJ39" s="690" t="s">
        <v>838</v>
      </c>
      <c r="AK39" s="690" t="s">
        <v>838</v>
      </c>
      <c r="AL39" s="690" t="s">
        <v>838</v>
      </c>
      <c r="AM39" s="690" t="s">
        <v>838</v>
      </c>
      <c r="AN39" s="690" t="s">
        <v>838</v>
      </c>
      <c r="AO39" s="690" t="s">
        <v>838</v>
      </c>
      <c r="AP39"/>
      <c r="AQ39" s="335"/>
      <c r="AR39" s="366">
        <f t="shared" si="4"/>
        <v>3.2</v>
      </c>
      <c r="AS39" s="366" t="str">
        <f t="shared" si="5"/>
        <v xml:space="preserve"> Q1 3</v>
      </c>
      <c r="AT39" s="366" t="str">
        <f t="shared" si="6"/>
        <v>グレア対策</v>
      </c>
      <c r="AU39" s="454">
        <f t="shared" si="19"/>
        <v>0.3</v>
      </c>
      <c r="AV39" s="454">
        <f t="shared" si="7"/>
        <v>0.3</v>
      </c>
      <c r="AW39" s="454">
        <f t="shared" si="8"/>
        <v>0</v>
      </c>
      <c r="AX39" s="454">
        <f t="shared" si="9"/>
        <v>0</v>
      </c>
      <c r="AY39" s="454">
        <f t="shared" si="10"/>
        <v>0.3</v>
      </c>
      <c r="AZ39" s="454">
        <f t="shared" si="11"/>
        <v>0.3</v>
      </c>
      <c r="BA39" s="454">
        <f t="shared" si="12"/>
        <v>0.3</v>
      </c>
      <c r="BB39" s="458">
        <f t="shared" si="13"/>
        <v>0</v>
      </c>
      <c r="BC39" s="454">
        <f t="shared" si="14"/>
        <v>0.3</v>
      </c>
      <c r="BD39" s="454">
        <f t="shared" si="15"/>
        <v>0.3</v>
      </c>
      <c r="BE39" s="455">
        <f t="shared" si="20"/>
        <v>0.3</v>
      </c>
      <c r="BF39" s="454">
        <f t="shared" si="16"/>
        <v>0.3</v>
      </c>
      <c r="BG39" s="454">
        <f t="shared" si="17"/>
        <v>0.3</v>
      </c>
      <c r="BH39" s="370"/>
      <c r="BI39" s="393">
        <v>3.2</v>
      </c>
      <c r="BJ39" s="425" t="s">
        <v>40</v>
      </c>
      <c r="BK39" s="548" t="s">
        <v>299</v>
      </c>
      <c r="BL39" s="368">
        <v>0.3</v>
      </c>
      <c r="BM39" s="368">
        <v>0.3</v>
      </c>
      <c r="BN39" s="368"/>
      <c r="BO39" s="368"/>
      <c r="BP39" s="368">
        <v>0.3</v>
      </c>
      <c r="BQ39" s="368">
        <v>0.3</v>
      </c>
      <c r="BR39" s="368">
        <v>0.3</v>
      </c>
      <c r="BS39" s="377"/>
      <c r="BT39" s="368">
        <v>0.3</v>
      </c>
      <c r="BU39" s="371">
        <v>0.3</v>
      </c>
      <c r="BV39" s="373">
        <v>0.3</v>
      </c>
      <c r="BW39" s="371">
        <v>0.3</v>
      </c>
      <c r="BX39" s="371">
        <v>0.3</v>
      </c>
      <c r="BZ39" s="393">
        <v>3.2</v>
      </c>
      <c r="CA39" s="425" t="s">
        <v>40</v>
      </c>
      <c r="CB39" s="548" t="s">
        <v>299</v>
      </c>
      <c r="CC39" s="371">
        <v>0.3</v>
      </c>
      <c r="CD39" s="371">
        <v>0.3</v>
      </c>
      <c r="CE39" s="371"/>
      <c r="CF39" s="371"/>
      <c r="CG39" s="371">
        <v>0.3</v>
      </c>
      <c r="CH39" s="371">
        <v>0.3</v>
      </c>
      <c r="CI39" s="371">
        <v>0.3</v>
      </c>
      <c r="CJ39" s="431"/>
      <c r="CK39" s="371">
        <v>0.3</v>
      </c>
      <c r="CL39" s="371">
        <v>0.3</v>
      </c>
      <c r="CM39" s="373">
        <v>0.3</v>
      </c>
      <c r="CN39" s="371">
        <v>0.3</v>
      </c>
      <c r="CO39" s="371">
        <v>0.3</v>
      </c>
    </row>
    <row r="40" spans="1:94" ht="13.5" hidden="1" customHeight="1" x14ac:dyDescent="0.15">
      <c r="B40" s="229"/>
      <c r="C40" s="619"/>
      <c r="D40" s="585">
        <v>1</v>
      </c>
      <c r="E40" s="567" t="s">
        <v>300</v>
      </c>
      <c r="F40" s="739"/>
      <c r="G40"/>
      <c r="H40" s="678">
        <f t="shared" ref="H40:H57" si="31">IF(SUMPRODUCT(AC36:AL36,O40:X40)=0,0,SUMPRODUCT(AC36:AL36,AC40:AL40)/SUMPRODUCT(AC36:AL36,O40:X40))</f>
        <v>0</v>
      </c>
      <c r="I40" s="678">
        <f t="shared" ref="I40:I57" si="32">IF(SUMPRODUCT(AM36:AO36,Y40:AA40)=0,0,SUMPRODUCT(AM36:AO36,AM40:AO42)/SUMPRODUCT(AM36:AO36,Y40:AA40))</f>
        <v>0</v>
      </c>
      <c r="J40" s="265" t="s">
        <v>841</v>
      </c>
      <c r="K40" s="266" t="s">
        <v>841</v>
      </c>
      <c r="L40" s="617">
        <f t="shared" si="21"/>
        <v>0</v>
      </c>
      <c r="M40" s="1">
        <f t="shared" si="22"/>
        <v>0</v>
      </c>
      <c r="N40"/>
      <c r="O40" s="1">
        <f t="shared" si="23"/>
        <v>0</v>
      </c>
      <c r="P40" s="1">
        <f t="shared" si="23"/>
        <v>0</v>
      </c>
      <c r="Q40" s="1">
        <f t="shared" si="23"/>
        <v>0</v>
      </c>
      <c r="R40" s="1">
        <f t="shared" si="23"/>
        <v>0</v>
      </c>
      <c r="S40" s="1">
        <f t="shared" si="23"/>
        <v>0</v>
      </c>
      <c r="T40" s="1">
        <f t="shared" si="23"/>
        <v>0</v>
      </c>
      <c r="U40" s="1">
        <f t="shared" si="23"/>
        <v>0</v>
      </c>
      <c r="V40" s="1">
        <f t="shared" si="23"/>
        <v>0</v>
      </c>
      <c r="W40" s="1">
        <f t="shared" si="23"/>
        <v>0</v>
      </c>
      <c r="X40" s="1">
        <f t="shared" si="23"/>
        <v>0</v>
      </c>
      <c r="Y40" s="1">
        <f t="shared" si="23"/>
        <v>0</v>
      </c>
      <c r="Z40" s="1">
        <f t="shared" si="23"/>
        <v>0</v>
      </c>
      <c r="AA40" s="1">
        <f t="shared" si="23"/>
        <v>0</v>
      </c>
      <c r="AB40"/>
      <c r="AC40" s="679" t="s">
        <v>838</v>
      </c>
      <c r="AD40" s="679" t="s">
        <v>838</v>
      </c>
      <c r="AE40" s="679" t="s">
        <v>838</v>
      </c>
      <c r="AF40" s="679" t="s">
        <v>838</v>
      </c>
      <c r="AG40" s="679" t="s">
        <v>838</v>
      </c>
      <c r="AH40" s="679" t="s">
        <v>838</v>
      </c>
      <c r="AI40" s="679" t="s">
        <v>838</v>
      </c>
      <c r="AJ40" s="679" t="s">
        <v>838</v>
      </c>
      <c r="AK40" s="679" t="s">
        <v>838</v>
      </c>
      <c r="AL40" s="679" t="s">
        <v>838</v>
      </c>
      <c r="AM40" s="679" t="s">
        <v>838</v>
      </c>
      <c r="AN40" s="679" t="s">
        <v>838</v>
      </c>
      <c r="AO40" s="679" t="s">
        <v>838</v>
      </c>
      <c r="AP40"/>
      <c r="AQ40" s="335"/>
      <c r="AR40" s="366" t="str">
        <f t="shared" si="4"/>
        <v>3.2.1</v>
      </c>
      <c r="AS40" s="366" t="str">
        <f t="shared" si="5"/>
        <v xml:space="preserve"> Q1 3.2</v>
      </c>
      <c r="AT40" s="366" t="str">
        <f t="shared" si="6"/>
        <v>照明器具のグレア</v>
      </c>
      <c r="AU40" s="454">
        <f t="shared" si="19"/>
        <v>0.4</v>
      </c>
      <c r="AV40" s="454">
        <f t="shared" si="7"/>
        <v>0.4</v>
      </c>
      <c r="AW40" s="454">
        <f t="shared" si="8"/>
        <v>0</v>
      </c>
      <c r="AX40" s="454">
        <f t="shared" si="9"/>
        <v>0</v>
      </c>
      <c r="AY40" s="454">
        <f t="shared" si="10"/>
        <v>0.4</v>
      </c>
      <c r="AZ40" s="454">
        <f t="shared" si="11"/>
        <v>0.4</v>
      </c>
      <c r="BA40" s="454">
        <f t="shared" si="12"/>
        <v>0.4</v>
      </c>
      <c r="BB40" s="458">
        <f t="shared" si="13"/>
        <v>0</v>
      </c>
      <c r="BC40" s="454">
        <f t="shared" si="14"/>
        <v>0.4</v>
      </c>
      <c r="BD40" s="454">
        <f t="shared" si="15"/>
        <v>0.3</v>
      </c>
      <c r="BE40" s="455">
        <f t="shared" si="20"/>
        <v>0.4</v>
      </c>
      <c r="BF40" s="454">
        <f t="shared" si="16"/>
        <v>0.4</v>
      </c>
      <c r="BG40" s="454">
        <f t="shared" si="17"/>
        <v>0.4</v>
      </c>
      <c r="BH40" s="378"/>
      <c r="BI40" s="393" t="s">
        <v>548</v>
      </c>
      <c r="BJ40" s="425" t="s">
        <v>45</v>
      </c>
      <c r="BK40" s="548" t="s">
        <v>46</v>
      </c>
      <c r="BL40" s="395">
        <v>0.4</v>
      </c>
      <c r="BM40" s="395">
        <v>0.4</v>
      </c>
      <c r="BN40" s="395"/>
      <c r="BO40" s="395"/>
      <c r="BP40" s="395">
        <v>0.4</v>
      </c>
      <c r="BQ40" s="395">
        <v>0.4</v>
      </c>
      <c r="BR40" s="395">
        <v>0.4</v>
      </c>
      <c r="BS40" s="553"/>
      <c r="BT40" s="395">
        <v>0.4</v>
      </c>
      <c r="BU40" s="614">
        <v>0.3</v>
      </c>
      <c r="BV40" s="373">
        <v>0.4</v>
      </c>
      <c r="BW40" s="371">
        <v>0.4</v>
      </c>
      <c r="BX40" s="371">
        <v>0.4</v>
      </c>
      <c r="BZ40" s="393" t="s">
        <v>549</v>
      </c>
      <c r="CA40" s="425" t="s">
        <v>45</v>
      </c>
      <c r="CB40" s="548" t="s">
        <v>46</v>
      </c>
      <c r="CC40" s="371">
        <v>0.4</v>
      </c>
      <c r="CD40" s="371">
        <v>0.4</v>
      </c>
      <c r="CE40" s="371"/>
      <c r="CF40" s="371"/>
      <c r="CG40" s="371">
        <v>0.4</v>
      </c>
      <c r="CH40" s="371">
        <v>0.4</v>
      </c>
      <c r="CI40" s="371">
        <v>0.4</v>
      </c>
      <c r="CJ40" s="431"/>
      <c r="CK40" s="371">
        <v>0.4</v>
      </c>
      <c r="CL40" s="371">
        <v>0.4</v>
      </c>
      <c r="CM40" s="373">
        <v>0.4</v>
      </c>
      <c r="CN40" s="371">
        <v>0.4</v>
      </c>
      <c r="CO40" s="371">
        <v>0.4</v>
      </c>
    </row>
    <row r="41" spans="1:94" ht="13.5" customHeight="1" x14ac:dyDescent="0.15">
      <c r="B41" s="229"/>
      <c r="C41" s="619"/>
      <c r="D41" s="211">
        <v>1</v>
      </c>
      <c r="E41" s="223" t="s">
        <v>301</v>
      </c>
      <c r="F41" s="739"/>
      <c r="G41"/>
      <c r="H41" s="678">
        <f>IF(SUMPRODUCT($AC$7:$AL$7,O41:X41)=0,0,SUMPRODUCT($AC$7:$AL$7,AC41:AL41)/SUMPRODUCT($AC$7:$AL$7,O41:X41))</f>
        <v>4</v>
      </c>
      <c r="I41" s="678">
        <f>IF(SUMPRODUCT($AM$7:$AO$7,Y41:AA41)=0,0,SUMPRODUCT($AM$7:$AO$7,AM41:AO41)/SUMPRODUCT($AM$7:$AO$7,Y41:AA41))</f>
        <v>0</v>
      </c>
      <c r="J41" s="219"/>
      <c r="K41" s="220"/>
      <c r="L41" s="617">
        <f t="shared" si="21"/>
        <v>2</v>
      </c>
      <c r="M41" s="1">
        <f t="shared" si="22"/>
        <v>2</v>
      </c>
      <c r="N41"/>
      <c r="O41" s="1">
        <f t="shared" si="23"/>
        <v>1</v>
      </c>
      <c r="P41" s="1">
        <f t="shared" si="23"/>
        <v>0</v>
      </c>
      <c r="Q41" s="1">
        <f t="shared" si="23"/>
        <v>0</v>
      </c>
      <c r="R41" s="1">
        <f t="shared" si="23"/>
        <v>0</v>
      </c>
      <c r="S41" s="1">
        <f t="shared" si="23"/>
        <v>0</v>
      </c>
      <c r="T41" s="1">
        <f t="shared" si="23"/>
        <v>0</v>
      </c>
      <c r="U41" s="1">
        <f t="shared" si="23"/>
        <v>0</v>
      </c>
      <c r="V41" s="1">
        <f t="shared" si="23"/>
        <v>0</v>
      </c>
      <c r="W41" s="1">
        <f t="shared" si="23"/>
        <v>0</v>
      </c>
      <c r="X41" s="1">
        <f t="shared" si="23"/>
        <v>0</v>
      </c>
      <c r="Y41" s="1">
        <f t="shared" si="23"/>
        <v>0</v>
      </c>
      <c r="Z41" s="1">
        <f t="shared" si="23"/>
        <v>0</v>
      </c>
      <c r="AA41" s="1">
        <f t="shared" si="23"/>
        <v>0</v>
      </c>
      <c r="AB41"/>
      <c r="AC41" s="681">
        <v>4</v>
      </c>
      <c r="AD41" s="681"/>
      <c r="AE41" s="681"/>
      <c r="AF41" s="681"/>
      <c r="AG41" s="681"/>
      <c r="AH41" s="681"/>
      <c r="AI41" s="681"/>
      <c r="AJ41" s="681"/>
      <c r="AK41" s="681"/>
      <c r="AL41" s="681"/>
      <c r="AM41" s="681"/>
      <c r="AN41" s="681"/>
      <c r="AO41" s="681"/>
      <c r="AP41"/>
      <c r="AQ41" s="335"/>
      <c r="AR41" s="366" t="str">
        <f t="shared" ref="AR41:AR73" si="33">IF($AR$3=1,BI41,BZ41)</f>
        <v>3.2.2</v>
      </c>
      <c r="AS41" s="366" t="str">
        <f t="shared" ref="AS41:AS73" si="34">IF($AR$3=1,BJ41,CA41)</f>
        <v xml:space="preserve"> Q1 3.2</v>
      </c>
      <c r="AT41" s="366" t="str">
        <f t="shared" ref="AT41:AT73" si="35">IF($AR$3=1,BK41,CB41)</f>
        <v>昼光制御</v>
      </c>
      <c r="AU41" s="454">
        <f t="shared" si="19"/>
        <v>0.6</v>
      </c>
      <c r="AV41" s="454">
        <f t="shared" si="7"/>
        <v>0.6</v>
      </c>
      <c r="AW41" s="454">
        <f t="shared" si="8"/>
        <v>0</v>
      </c>
      <c r="AX41" s="454">
        <f t="shared" si="9"/>
        <v>0</v>
      </c>
      <c r="AY41" s="454">
        <f t="shared" si="10"/>
        <v>0.6</v>
      </c>
      <c r="AZ41" s="454">
        <f t="shared" si="11"/>
        <v>0.6</v>
      </c>
      <c r="BA41" s="454">
        <f t="shared" si="12"/>
        <v>0.6</v>
      </c>
      <c r="BB41" s="458">
        <f t="shared" si="13"/>
        <v>0</v>
      </c>
      <c r="BC41" s="454">
        <f t="shared" si="14"/>
        <v>0.6</v>
      </c>
      <c r="BD41" s="454">
        <f t="shared" si="15"/>
        <v>0.6</v>
      </c>
      <c r="BE41" s="455">
        <f t="shared" si="20"/>
        <v>0.6</v>
      </c>
      <c r="BF41" s="454">
        <f t="shared" si="16"/>
        <v>0.6</v>
      </c>
      <c r="BG41" s="454">
        <f t="shared" si="17"/>
        <v>0.6</v>
      </c>
      <c r="BH41" s="378"/>
      <c r="BI41" s="393" t="s">
        <v>550</v>
      </c>
      <c r="BJ41" s="425" t="s">
        <v>45</v>
      </c>
      <c r="BK41" s="548" t="s">
        <v>47</v>
      </c>
      <c r="BL41" s="368">
        <v>0.6</v>
      </c>
      <c r="BM41" s="368">
        <v>0.6</v>
      </c>
      <c r="BN41" s="368"/>
      <c r="BO41" s="368"/>
      <c r="BP41" s="368">
        <v>0.6</v>
      </c>
      <c r="BQ41" s="368">
        <v>0.6</v>
      </c>
      <c r="BR41" s="368">
        <v>0.6</v>
      </c>
      <c r="BS41" s="377"/>
      <c r="BT41" s="368">
        <v>0.6</v>
      </c>
      <c r="BU41" s="614">
        <v>0.4</v>
      </c>
      <c r="BV41" s="373">
        <v>0.6</v>
      </c>
      <c r="BW41" s="371">
        <v>0.6</v>
      </c>
      <c r="BX41" s="371">
        <v>0.6</v>
      </c>
      <c r="BZ41" s="393" t="s">
        <v>551</v>
      </c>
      <c r="CA41" s="425" t="s">
        <v>45</v>
      </c>
      <c r="CB41" s="548" t="s">
        <v>47</v>
      </c>
      <c r="CC41" s="371">
        <v>0.6</v>
      </c>
      <c r="CD41" s="371">
        <v>0.6</v>
      </c>
      <c r="CE41" s="371"/>
      <c r="CF41" s="371"/>
      <c r="CG41" s="371">
        <v>0.6</v>
      </c>
      <c r="CH41" s="371">
        <v>0.6</v>
      </c>
      <c r="CI41" s="371">
        <v>0.6</v>
      </c>
      <c r="CJ41" s="431"/>
      <c r="CK41" s="371">
        <v>0.6</v>
      </c>
      <c r="CL41" s="371">
        <v>0.6</v>
      </c>
      <c r="CM41" s="373">
        <v>0.6</v>
      </c>
      <c r="CN41" s="371">
        <v>0.6</v>
      </c>
      <c r="CO41" s="371">
        <v>0.6</v>
      </c>
    </row>
    <row r="42" spans="1:94" ht="13.5" customHeight="1" x14ac:dyDescent="0.15">
      <c r="B42" s="229"/>
      <c r="C42" s="623"/>
      <c r="D42" s="211">
        <v>2</v>
      </c>
      <c r="E42" s="223" t="s">
        <v>439</v>
      </c>
      <c r="F42" s="738"/>
      <c r="G42"/>
      <c r="H42" s="680">
        <f t="shared" ref="H42:H46" si="36">IF(SUMPRODUCT($AC$7:$AL$7,O42:X42)=0,0,SUMPRODUCT($AC$7:$AL$7,AC42:AL42)/SUMPRODUCT($AC$7:$AL$7,O42:X42))</f>
        <v>0</v>
      </c>
      <c r="I42" s="680">
        <f t="shared" ref="I42:I46" si="37">IF(SUMPRODUCT($AM$7:$AO$7,Y42:AA42)=0,0,SUMPRODUCT($AM$7:$AO$7,AM42:AO42)/SUMPRODUCT($AM$7:$AO$7,Y42:AA42))</f>
        <v>0</v>
      </c>
      <c r="J42" s="220"/>
      <c r="K42" s="220"/>
      <c r="L42" s="617">
        <f t="shared" si="21"/>
        <v>2</v>
      </c>
      <c r="M42" s="1">
        <f t="shared" si="22"/>
        <v>2</v>
      </c>
      <c r="N42"/>
      <c r="O42" s="1">
        <f t="shared" si="23"/>
        <v>0</v>
      </c>
      <c r="P42" s="1">
        <f t="shared" si="23"/>
        <v>0</v>
      </c>
      <c r="Q42" s="1">
        <f t="shared" si="23"/>
        <v>0</v>
      </c>
      <c r="R42" s="1">
        <f t="shared" si="23"/>
        <v>0</v>
      </c>
      <c r="S42" s="1">
        <f t="shared" si="23"/>
        <v>0</v>
      </c>
      <c r="T42" s="1">
        <f t="shared" si="23"/>
        <v>0</v>
      </c>
      <c r="U42" s="1">
        <f t="shared" si="23"/>
        <v>0</v>
      </c>
      <c r="V42" s="1">
        <f t="shared" si="23"/>
        <v>0</v>
      </c>
      <c r="W42" s="1">
        <f t="shared" si="23"/>
        <v>0</v>
      </c>
      <c r="X42" s="1">
        <f t="shared" si="23"/>
        <v>0</v>
      </c>
      <c r="Y42" s="1">
        <f t="shared" si="23"/>
        <v>0</v>
      </c>
      <c r="Z42" s="1">
        <f t="shared" si="23"/>
        <v>0</v>
      </c>
      <c r="AA42" s="1">
        <f t="shared" si="23"/>
        <v>0</v>
      </c>
      <c r="AB42"/>
      <c r="AC42" s="681" t="s">
        <v>838</v>
      </c>
      <c r="AD42" s="681" t="s">
        <v>838</v>
      </c>
      <c r="AE42" s="681" t="s">
        <v>838</v>
      </c>
      <c r="AF42" s="681" t="s">
        <v>838</v>
      </c>
      <c r="AG42" s="681" t="s">
        <v>838</v>
      </c>
      <c r="AH42" s="681" t="s">
        <v>838</v>
      </c>
      <c r="AI42" s="681" t="s">
        <v>838</v>
      </c>
      <c r="AJ42" s="681" t="s">
        <v>838</v>
      </c>
      <c r="AK42" s="681">
        <v>0</v>
      </c>
      <c r="AL42" s="681"/>
      <c r="AM42" s="681" t="s">
        <v>838</v>
      </c>
      <c r="AN42" s="681" t="s">
        <v>838</v>
      </c>
      <c r="AO42" s="681" t="s">
        <v>838</v>
      </c>
      <c r="AP42"/>
      <c r="AQ42" s="335"/>
      <c r="AR42" s="366" t="str">
        <f>IF($AR$3=1,BI42,BZ42)</f>
        <v>3.2.3</v>
      </c>
      <c r="AS42" s="366" t="str">
        <f t="shared" ref="AS42:AT42" si="38">IF($AR$3=1,BJ42,CA42)</f>
        <v xml:space="preserve"> Q1 3.3</v>
      </c>
      <c r="AT42" s="366" t="str">
        <f t="shared" si="38"/>
        <v>映り込み対策</v>
      </c>
      <c r="AU42" s="454">
        <f t="shared" si="19"/>
        <v>0</v>
      </c>
      <c r="AV42" s="454">
        <f t="shared" si="7"/>
        <v>0</v>
      </c>
      <c r="AW42" s="454">
        <f t="shared" si="8"/>
        <v>0</v>
      </c>
      <c r="AX42" s="454">
        <f t="shared" si="9"/>
        <v>0</v>
      </c>
      <c r="AY42" s="454">
        <f t="shared" si="10"/>
        <v>0</v>
      </c>
      <c r="AZ42" s="454">
        <f t="shared" si="11"/>
        <v>0</v>
      </c>
      <c r="BA42" s="454">
        <f t="shared" si="12"/>
        <v>0</v>
      </c>
      <c r="BB42" s="458">
        <f t="shared" si="13"/>
        <v>0</v>
      </c>
      <c r="BC42" s="454">
        <f t="shared" si="14"/>
        <v>0</v>
      </c>
      <c r="BD42" s="454">
        <f t="shared" si="15"/>
        <v>0</v>
      </c>
      <c r="BE42" s="455">
        <f t="shared" si="20"/>
        <v>0</v>
      </c>
      <c r="BF42" s="454">
        <f t="shared" si="16"/>
        <v>0</v>
      </c>
      <c r="BG42" s="454">
        <f t="shared" si="17"/>
        <v>0</v>
      </c>
      <c r="BH42" s="378"/>
      <c r="BI42" s="393" t="s">
        <v>118</v>
      </c>
      <c r="BJ42" s="425" t="s">
        <v>48</v>
      </c>
      <c r="BK42" s="548" t="s">
        <v>439</v>
      </c>
      <c r="BL42" s="368"/>
      <c r="BM42" s="368"/>
      <c r="BN42" s="368"/>
      <c r="BO42" s="368"/>
      <c r="BP42" s="368"/>
      <c r="BQ42" s="368"/>
      <c r="BR42" s="368"/>
      <c r="BS42" s="377"/>
      <c r="BT42" s="368"/>
      <c r="BU42" s="614">
        <v>0.3</v>
      </c>
      <c r="BV42" s="373"/>
      <c r="BW42" s="371"/>
      <c r="BX42" s="371"/>
      <c r="BZ42" s="549" t="s">
        <v>552</v>
      </c>
      <c r="CA42" s="551" t="s">
        <v>48</v>
      </c>
      <c r="CB42" s="552" t="s">
        <v>439</v>
      </c>
      <c r="CC42" s="556"/>
      <c r="CD42" s="556"/>
      <c r="CE42" s="556"/>
      <c r="CF42" s="556"/>
      <c r="CG42" s="556"/>
      <c r="CH42" s="556"/>
      <c r="CI42" s="556"/>
      <c r="CJ42" s="557"/>
      <c r="CK42" s="556"/>
      <c r="CL42" s="556"/>
      <c r="CM42" s="558"/>
      <c r="CN42" s="556"/>
      <c r="CO42" s="556"/>
    </row>
    <row r="43" spans="1:94" ht="13.5" customHeight="1" x14ac:dyDescent="0.15">
      <c r="B43" s="235"/>
      <c r="C43" s="205">
        <v>3.3</v>
      </c>
      <c r="D43" s="227" t="s">
        <v>302</v>
      </c>
      <c r="E43" s="227"/>
      <c r="F43" s="740"/>
      <c r="G43"/>
      <c r="H43" s="680">
        <f t="shared" si="36"/>
        <v>4</v>
      </c>
      <c r="I43" s="680">
        <f t="shared" si="37"/>
        <v>0</v>
      </c>
      <c r="J43" s="219"/>
      <c r="K43" s="220"/>
      <c r="L43" s="617">
        <f t="shared" si="21"/>
        <v>2</v>
      </c>
      <c r="M43" s="1">
        <f t="shared" si="22"/>
        <v>2</v>
      </c>
      <c r="N43"/>
      <c r="O43" s="1">
        <f t="shared" si="23"/>
        <v>1</v>
      </c>
      <c r="P43" s="1">
        <f t="shared" si="23"/>
        <v>0</v>
      </c>
      <c r="Q43" s="1">
        <f t="shared" si="23"/>
        <v>0</v>
      </c>
      <c r="R43" s="1">
        <f t="shared" si="23"/>
        <v>0</v>
      </c>
      <c r="S43" s="1">
        <f t="shared" si="23"/>
        <v>0</v>
      </c>
      <c r="T43" s="1">
        <f t="shared" si="23"/>
        <v>0</v>
      </c>
      <c r="U43" s="1">
        <f t="shared" si="23"/>
        <v>0</v>
      </c>
      <c r="V43" s="1">
        <f t="shared" si="23"/>
        <v>0</v>
      </c>
      <c r="W43" s="1">
        <f t="shared" si="23"/>
        <v>0</v>
      </c>
      <c r="X43" s="1">
        <f t="shared" si="23"/>
        <v>0</v>
      </c>
      <c r="Y43" s="1">
        <f t="shared" si="23"/>
        <v>0</v>
      </c>
      <c r="Z43" s="1">
        <f t="shared" si="23"/>
        <v>0</v>
      </c>
      <c r="AA43" s="1">
        <f t="shared" si="23"/>
        <v>0</v>
      </c>
      <c r="AB43"/>
      <c r="AC43" s="687">
        <v>4</v>
      </c>
      <c r="AD43" s="687"/>
      <c r="AE43" s="687"/>
      <c r="AF43" s="687"/>
      <c r="AG43" s="687"/>
      <c r="AH43" s="687"/>
      <c r="AI43" s="687"/>
      <c r="AJ43" s="687"/>
      <c r="AK43" s="687"/>
      <c r="AL43" s="687"/>
      <c r="AM43" s="687"/>
      <c r="AN43" s="687"/>
      <c r="AO43" s="687"/>
      <c r="AP43"/>
      <c r="AQ43" s="335"/>
      <c r="AR43" s="366">
        <f>IF($AR$3=1,BI43,BZ43)</f>
        <v>3.3</v>
      </c>
      <c r="AS43" s="366" t="str">
        <f t="shared" si="34"/>
        <v xml:space="preserve"> Q1 3</v>
      </c>
      <c r="AT43" s="366" t="str">
        <f t="shared" ref="AT43" si="39">IF($AR$3=1,BK43,CB43)</f>
        <v>照度</v>
      </c>
      <c r="AU43" s="454">
        <f t="shared" si="19"/>
        <v>0.15</v>
      </c>
      <c r="AV43" s="454">
        <f t="shared" si="7"/>
        <v>0.15</v>
      </c>
      <c r="AW43" s="454">
        <f t="shared" si="8"/>
        <v>0</v>
      </c>
      <c r="AX43" s="454">
        <f t="shared" si="9"/>
        <v>0</v>
      </c>
      <c r="AY43" s="454">
        <f t="shared" si="10"/>
        <v>0.15</v>
      </c>
      <c r="AZ43" s="454">
        <f t="shared" si="11"/>
        <v>0.15</v>
      </c>
      <c r="BA43" s="454">
        <f t="shared" si="12"/>
        <v>0.15</v>
      </c>
      <c r="BB43" s="458">
        <f t="shared" si="13"/>
        <v>0</v>
      </c>
      <c r="BC43" s="454">
        <f t="shared" si="14"/>
        <v>0.15</v>
      </c>
      <c r="BD43" s="454">
        <f t="shared" si="15"/>
        <v>0.15</v>
      </c>
      <c r="BE43" s="455">
        <f t="shared" si="20"/>
        <v>0.15</v>
      </c>
      <c r="BF43" s="454">
        <f t="shared" si="16"/>
        <v>0.15</v>
      </c>
      <c r="BG43" s="454">
        <f t="shared" si="17"/>
        <v>0.15</v>
      </c>
      <c r="BH43" s="370"/>
      <c r="BI43" s="393">
        <v>3.3</v>
      </c>
      <c r="BJ43" s="425" t="s">
        <v>40</v>
      </c>
      <c r="BK43" s="443" t="s">
        <v>302</v>
      </c>
      <c r="BL43" s="368">
        <v>0.15</v>
      </c>
      <c r="BM43" s="368">
        <v>0.15</v>
      </c>
      <c r="BN43" s="368"/>
      <c r="BO43" s="368"/>
      <c r="BP43" s="368">
        <v>0.15</v>
      </c>
      <c r="BQ43" s="368">
        <v>0.15</v>
      </c>
      <c r="BR43" s="368">
        <v>0.15</v>
      </c>
      <c r="BS43" s="377"/>
      <c r="BT43" s="368">
        <v>0.15</v>
      </c>
      <c r="BU43" s="371">
        <v>0.15</v>
      </c>
      <c r="BV43" s="373">
        <v>0.15</v>
      </c>
      <c r="BW43" s="371">
        <v>0.15</v>
      </c>
      <c r="BX43" s="371">
        <v>0.15</v>
      </c>
      <c r="BZ43" s="393">
        <v>3.3</v>
      </c>
      <c r="CA43" s="425" t="s">
        <v>40</v>
      </c>
      <c r="CB43" s="443" t="s">
        <v>302</v>
      </c>
      <c r="CC43" s="371">
        <v>0.15</v>
      </c>
      <c r="CD43" s="371">
        <v>0.15</v>
      </c>
      <c r="CE43" s="371"/>
      <c r="CF43" s="371"/>
      <c r="CG43" s="371">
        <v>0.15</v>
      </c>
      <c r="CH43" s="371">
        <v>0.15</v>
      </c>
      <c r="CI43" s="371">
        <v>0.15</v>
      </c>
      <c r="CJ43" s="431"/>
      <c r="CK43" s="371">
        <v>0.15</v>
      </c>
      <c r="CL43" s="371">
        <v>0.15</v>
      </c>
      <c r="CM43" s="373">
        <v>0.15</v>
      </c>
      <c r="CN43" s="371">
        <v>0.15</v>
      </c>
      <c r="CO43" s="371">
        <v>0.15</v>
      </c>
    </row>
    <row r="44" spans="1:94" ht="13.5" hidden="1" customHeight="1" x14ac:dyDescent="0.15">
      <c r="B44" s="235"/>
      <c r="C44" s="624"/>
      <c r="D44" s="585">
        <v>1</v>
      </c>
      <c r="E44" s="567" t="s">
        <v>796</v>
      </c>
      <c r="F44" s="739"/>
      <c r="G44"/>
      <c r="H44" s="680">
        <f t="shared" si="36"/>
        <v>0</v>
      </c>
      <c r="I44" s="680">
        <f t="shared" si="37"/>
        <v>0</v>
      </c>
      <c r="J44" s="212" t="s">
        <v>270</v>
      </c>
      <c r="K44" s="214" t="s">
        <v>270</v>
      </c>
      <c r="L44" s="617">
        <f t="shared" si="21"/>
        <v>0</v>
      </c>
      <c r="M44" s="1">
        <f t="shared" si="22"/>
        <v>0</v>
      </c>
      <c r="N44"/>
      <c r="O44" s="1">
        <f t="shared" si="23"/>
        <v>0</v>
      </c>
      <c r="P44" s="1">
        <f t="shared" si="23"/>
        <v>0</v>
      </c>
      <c r="Q44" s="1">
        <f t="shared" si="23"/>
        <v>0</v>
      </c>
      <c r="R44" s="1">
        <f t="shared" si="23"/>
        <v>0</v>
      </c>
      <c r="S44" s="1">
        <f t="shared" si="23"/>
        <v>0</v>
      </c>
      <c r="T44" s="1">
        <f t="shared" si="23"/>
        <v>0</v>
      </c>
      <c r="U44" s="1">
        <f t="shared" ref="U44:AA80" si="40">IF(OR(AI44=0,AI44="-"),0,1)</f>
        <v>0</v>
      </c>
      <c r="V44" s="1">
        <f t="shared" si="40"/>
        <v>0</v>
      </c>
      <c r="W44" s="1">
        <f t="shared" si="40"/>
        <v>0</v>
      </c>
      <c r="X44" s="1">
        <f t="shared" si="40"/>
        <v>0</v>
      </c>
      <c r="Y44" s="1">
        <f t="shared" si="40"/>
        <v>0</v>
      </c>
      <c r="Z44" s="1">
        <f t="shared" si="40"/>
        <v>0</v>
      </c>
      <c r="AA44" s="1">
        <f t="shared" si="40"/>
        <v>0</v>
      </c>
      <c r="AB44"/>
      <c r="AC44" s="687"/>
      <c r="AD44" s="681"/>
      <c r="AE44" s="681"/>
      <c r="AF44" s="681"/>
      <c r="AG44" s="681"/>
      <c r="AH44" s="681"/>
      <c r="AI44" s="681"/>
      <c r="AJ44" s="681"/>
      <c r="AK44" s="681"/>
      <c r="AL44" s="681"/>
      <c r="AM44" s="681"/>
      <c r="AN44" s="681"/>
      <c r="AO44" s="681"/>
      <c r="AP44"/>
      <c r="AQ44" s="335"/>
      <c r="AR44" s="394" t="str">
        <f t="shared" si="33"/>
        <v>3.3.1</v>
      </c>
      <c r="AS44" s="394" t="str">
        <f t="shared" si="34"/>
        <v xml:space="preserve"> Q1 3.3</v>
      </c>
      <c r="AT44" s="394" t="str">
        <f t="shared" si="35"/>
        <v>照度</v>
      </c>
      <c r="AU44" s="464">
        <f t="shared" si="19"/>
        <v>0</v>
      </c>
      <c r="AV44" s="464">
        <f t="shared" si="7"/>
        <v>0</v>
      </c>
      <c r="AW44" s="464">
        <f t="shared" si="8"/>
        <v>0</v>
      </c>
      <c r="AX44" s="464">
        <f t="shared" si="9"/>
        <v>0</v>
      </c>
      <c r="AY44" s="464">
        <f t="shared" si="10"/>
        <v>0</v>
      </c>
      <c r="AZ44" s="464">
        <f t="shared" si="11"/>
        <v>0</v>
      </c>
      <c r="BA44" s="464">
        <f t="shared" si="12"/>
        <v>0</v>
      </c>
      <c r="BB44" s="583">
        <f t="shared" si="13"/>
        <v>0</v>
      </c>
      <c r="BC44" s="464">
        <f t="shared" si="14"/>
        <v>0</v>
      </c>
      <c r="BD44" s="464">
        <f t="shared" si="15"/>
        <v>0</v>
      </c>
      <c r="BE44" s="397">
        <f t="shared" si="20"/>
        <v>0</v>
      </c>
      <c r="BF44" s="464">
        <f t="shared" si="16"/>
        <v>0</v>
      </c>
      <c r="BG44" s="464">
        <f t="shared" si="17"/>
        <v>0</v>
      </c>
      <c r="BH44" s="378"/>
      <c r="BI44" s="549" t="s">
        <v>553</v>
      </c>
      <c r="BJ44" s="551" t="s">
        <v>48</v>
      </c>
      <c r="BK44" s="552" t="s">
        <v>555</v>
      </c>
      <c r="BL44" s="368"/>
      <c r="BM44" s="368"/>
      <c r="BN44" s="368"/>
      <c r="BO44" s="368"/>
      <c r="BP44" s="368"/>
      <c r="BQ44" s="368"/>
      <c r="BR44" s="368"/>
      <c r="BS44" s="377"/>
      <c r="BT44" s="368"/>
      <c r="BU44" s="554"/>
      <c r="BV44" s="555"/>
      <c r="BW44" s="554"/>
      <c r="BX44" s="554"/>
      <c r="BZ44" s="549" t="s">
        <v>554</v>
      </c>
      <c r="CA44" s="551" t="s">
        <v>48</v>
      </c>
      <c r="CB44" s="552" t="s">
        <v>556</v>
      </c>
      <c r="CC44" s="556"/>
      <c r="CD44" s="556"/>
      <c r="CE44" s="556"/>
      <c r="CF44" s="556"/>
      <c r="CG44" s="556"/>
      <c r="CH44" s="556"/>
      <c r="CI44" s="556"/>
      <c r="CJ44" s="557"/>
      <c r="CK44" s="556"/>
      <c r="CL44" s="556"/>
      <c r="CM44" s="558"/>
      <c r="CN44" s="556"/>
      <c r="CO44" s="556"/>
    </row>
    <row r="45" spans="1:94" ht="13.5" hidden="1" customHeight="1" x14ac:dyDescent="0.15">
      <c r="B45" s="235"/>
      <c r="C45" s="625"/>
      <c r="D45" s="585">
        <v>2</v>
      </c>
      <c r="E45" s="567" t="s">
        <v>797</v>
      </c>
      <c r="F45" s="739"/>
      <c r="G45"/>
      <c r="H45" s="680">
        <f t="shared" si="36"/>
        <v>0</v>
      </c>
      <c r="I45" s="680">
        <f t="shared" si="37"/>
        <v>0</v>
      </c>
      <c r="J45" s="220" t="s">
        <v>270</v>
      </c>
      <c r="K45" s="220" t="s">
        <v>270</v>
      </c>
      <c r="L45" s="617">
        <f t="shared" si="21"/>
        <v>0</v>
      </c>
      <c r="M45" s="1">
        <f t="shared" si="22"/>
        <v>0</v>
      </c>
      <c r="N45"/>
      <c r="O45" s="1">
        <f t="shared" ref="O45:W85" si="41">IF(OR(AC45=0,AC45="-"),0,1)</f>
        <v>0</v>
      </c>
      <c r="P45" s="1">
        <f t="shared" si="41"/>
        <v>0</v>
      </c>
      <c r="Q45" s="1">
        <f t="shared" si="41"/>
        <v>0</v>
      </c>
      <c r="R45" s="1">
        <f t="shared" si="41"/>
        <v>0</v>
      </c>
      <c r="S45" s="1">
        <f t="shared" si="41"/>
        <v>0</v>
      </c>
      <c r="T45" s="1">
        <f t="shared" si="41"/>
        <v>0</v>
      </c>
      <c r="U45" s="1">
        <f t="shared" si="40"/>
        <v>0</v>
      </c>
      <c r="V45" s="1">
        <f t="shared" si="40"/>
        <v>0</v>
      </c>
      <c r="W45" s="1">
        <f t="shared" si="40"/>
        <v>0</v>
      </c>
      <c r="X45" s="1">
        <f t="shared" si="40"/>
        <v>0</v>
      </c>
      <c r="Y45" s="1">
        <f t="shared" si="40"/>
        <v>0</v>
      </c>
      <c r="Z45" s="1">
        <f t="shared" si="40"/>
        <v>0</v>
      </c>
      <c r="AA45" s="1">
        <f t="shared" si="40"/>
        <v>0</v>
      </c>
      <c r="AB45"/>
      <c r="AC45" s="687"/>
      <c r="AD45" s="681"/>
      <c r="AE45" s="681"/>
      <c r="AF45" s="681"/>
      <c r="AG45" s="681"/>
      <c r="AH45" s="681"/>
      <c r="AI45" s="681"/>
      <c r="AJ45" s="681"/>
      <c r="AK45" s="681"/>
      <c r="AL45" s="681"/>
      <c r="AM45" s="681"/>
      <c r="AN45" s="681"/>
      <c r="AO45" s="681"/>
      <c r="AP45"/>
      <c r="AQ45" s="335"/>
      <c r="AR45" s="394" t="str">
        <f t="shared" si="33"/>
        <v>3.3.2</v>
      </c>
      <c r="AS45" s="394" t="str">
        <f t="shared" si="34"/>
        <v xml:space="preserve"> Q1 3.3</v>
      </c>
      <c r="AT45" s="394" t="str">
        <f t="shared" si="35"/>
        <v>照度均斉度</v>
      </c>
      <c r="AU45" s="464">
        <f t="shared" si="19"/>
        <v>0</v>
      </c>
      <c r="AV45" s="464">
        <f t="shared" si="7"/>
        <v>0</v>
      </c>
      <c r="AW45" s="464">
        <f t="shared" si="8"/>
        <v>0</v>
      </c>
      <c r="AX45" s="464">
        <f t="shared" si="9"/>
        <v>0</v>
      </c>
      <c r="AY45" s="464">
        <f t="shared" si="10"/>
        <v>0</v>
      </c>
      <c r="AZ45" s="464">
        <f t="shared" si="11"/>
        <v>0</v>
      </c>
      <c r="BA45" s="464">
        <f t="shared" si="12"/>
        <v>0</v>
      </c>
      <c r="BB45" s="583">
        <f t="shared" si="13"/>
        <v>0</v>
      </c>
      <c r="BC45" s="464">
        <f t="shared" si="14"/>
        <v>0</v>
      </c>
      <c r="BD45" s="464">
        <f t="shared" si="15"/>
        <v>0</v>
      </c>
      <c r="BE45" s="397">
        <f t="shared" si="20"/>
        <v>0</v>
      </c>
      <c r="BF45" s="464">
        <f t="shared" si="16"/>
        <v>0</v>
      </c>
      <c r="BG45" s="464">
        <f t="shared" si="17"/>
        <v>0</v>
      </c>
      <c r="BH45" s="378"/>
      <c r="BI45" s="549" t="s">
        <v>557</v>
      </c>
      <c r="BJ45" s="551" t="s">
        <v>48</v>
      </c>
      <c r="BK45" s="552" t="s">
        <v>558</v>
      </c>
      <c r="BL45" s="395"/>
      <c r="BM45" s="395"/>
      <c r="BN45" s="395"/>
      <c r="BO45" s="395"/>
      <c r="BP45" s="395"/>
      <c r="BQ45" s="395"/>
      <c r="BR45" s="395"/>
      <c r="BS45" s="553"/>
      <c r="BT45" s="395"/>
      <c r="BU45" s="554"/>
      <c r="BV45" s="555"/>
      <c r="BW45" s="554"/>
      <c r="BX45" s="554"/>
      <c r="BZ45" s="549" t="s">
        <v>557</v>
      </c>
      <c r="CA45" s="551" t="s">
        <v>48</v>
      </c>
      <c r="CB45" s="552" t="s">
        <v>558</v>
      </c>
      <c r="CC45" s="556"/>
      <c r="CD45" s="556"/>
      <c r="CE45" s="556"/>
      <c r="CF45" s="556"/>
      <c r="CG45" s="556"/>
      <c r="CH45" s="556"/>
      <c r="CI45" s="556"/>
      <c r="CJ45" s="557"/>
      <c r="CK45" s="556"/>
      <c r="CL45" s="556"/>
      <c r="CM45" s="558"/>
      <c r="CN45" s="556"/>
      <c r="CO45" s="556"/>
    </row>
    <row r="46" spans="1:94" ht="13.5" customHeight="1" thickBot="1" x14ac:dyDescent="0.2">
      <c r="B46" s="236"/>
      <c r="C46" s="222">
        <v>3.4</v>
      </c>
      <c r="D46" s="839" t="s">
        <v>303</v>
      </c>
      <c r="E46" s="840"/>
      <c r="F46" s="739"/>
      <c r="G46"/>
      <c r="H46" s="673">
        <f t="shared" si="36"/>
        <v>4</v>
      </c>
      <c r="I46" s="673">
        <f t="shared" si="37"/>
        <v>0</v>
      </c>
      <c r="J46" s="217"/>
      <c r="K46" s="217"/>
      <c r="L46" s="617">
        <f t="shared" si="21"/>
        <v>2</v>
      </c>
      <c r="M46" s="1">
        <f t="shared" si="22"/>
        <v>2</v>
      </c>
      <c r="N46"/>
      <c r="O46" s="1">
        <f t="shared" si="41"/>
        <v>1</v>
      </c>
      <c r="P46" s="1">
        <f t="shared" si="41"/>
        <v>0</v>
      </c>
      <c r="Q46" s="1">
        <f t="shared" si="41"/>
        <v>0</v>
      </c>
      <c r="R46" s="1">
        <f t="shared" si="41"/>
        <v>0</v>
      </c>
      <c r="S46" s="1">
        <f t="shared" si="41"/>
        <v>0</v>
      </c>
      <c r="T46" s="1">
        <f t="shared" si="41"/>
        <v>0</v>
      </c>
      <c r="U46" s="1">
        <f t="shared" si="40"/>
        <v>0</v>
      </c>
      <c r="V46" s="1">
        <f t="shared" si="40"/>
        <v>0</v>
      </c>
      <c r="W46" s="1">
        <f t="shared" si="40"/>
        <v>0</v>
      </c>
      <c r="X46" s="1">
        <f t="shared" si="40"/>
        <v>0</v>
      </c>
      <c r="Y46" s="1">
        <f t="shared" si="40"/>
        <v>0</v>
      </c>
      <c r="Z46" s="1">
        <f t="shared" si="40"/>
        <v>0</v>
      </c>
      <c r="AA46" s="1">
        <f t="shared" si="40"/>
        <v>0</v>
      </c>
      <c r="AB46"/>
      <c r="AC46" s="683">
        <v>4</v>
      </c>
      <c r="AD46" s="683"/>
      <c r="AE46" s="683"/>
      <c r="AF46" s="683"/>
      <c r="AG46" s="683"/>
      <c r="AH46" s="683"/>
      <c r="AI46" s="683"/>
      <c r="AJ46" s="683"/>
      <c r="AK46" s="683"/>
      <c r="AL46" s="683"/>
      <c r="AM46" s="683"/>
      <c r="AN46" s="683"/>
      <c r="AO46" s="683"/>
      <c r="AP46"/>
      <c r="AQ46" s="335"/>
      <c r="AR46" s="366">
        <f>IF($AR$3=1,BI46,BZ46)</f>
        <v>3.4</v>
      </c>
      <c r="AS46" s="366" t="str">
        <f t="shared" si="34"/>
        <v xml:space="preserve"> Q1 3</v>
      </c>
      <c r="AT46" s="366" t="str">
        <f t="shared" ref="AT46" si="42">IF($AR$3=1,BK46,CB46)</f>
        <v>照明制御</v>
      </c>
      <c r="AU46" s="454">
        <f t="shared" si="19"/>
        <v>0.25</v>
      </c>
      <c r="AV46" s="454">
        <f t="shared" si="7"/>
        <v>0.25</v>
      </c>
      <c r="AW46" s="454">
        <f t="shared" si="8"/>
        <v>0.5</v>
      </c>
      <c r="AX46" s="454">
        <f t="shared" si="9"/>
        <v>0</v>
      </c>
      <c r="AY46" s="454">
        <f t="shared" si="10"/>
        <v>0.25</v>
      </c>
      <c r="AZ46" s="454">
        <f t="shared" si="11"/>
        <v>0.25</v>
      </c>
      <c r="BA46" s="454">
        <f t="shared" si="12"/>
        <v>0.25</v>
      </c>
      <c r="BB46" s="458">
        <f t="shared" si="13"/>
        <v>0</v>
      </c>
      <c r="BC46" s="454">
        <f t="shared" si="14"/>
        <v>0.25</v>
      </c>
      <c r="BD46" s="454">
        <f t="shared" si="15"/>
        <v>0.25</v>
      </c>
      <c r="BE46" s="369">
        <f t="shared" si="20"/>
        <v>0.25</v>
      </c>
      <c r="BF46" s="454">
        <f t="shared" si="16"/>
        <v>0.25</v>
      </c>
      <c r="BG46" s="454">
        <f t="shared" si="17"/>
        <v>0.25</v>
      </c>
      <c r="BH46" s="370"/>
      <c r="BI46" s="393">
        <v>3.4</v>
      </c>
      <c r="BJ46" s="425" t="s">
        <v>40</v>
      </c>
      <c r="BK46" s="443" t="s">
        <v>303</v>
      </c>
      <c r="BL46" s="368">
        <v>0.25</v>
      </c>
      <c r="BM46" s="368">
        <v>0.25</v>
      </c>
      <c r="BN46" s="368">
        <v>0.5</v>
      </c>
      <c r="BO46" s="368"/>
      <c r="BP46" s="368">
        <v>0.25</v>
      </c>
      <c r="BQ46" s="368">
        <v>0.25</v>
      </c>
      <c r="BR46" s="368">
        <v>0.25</v>
      </c>
      <c r="BS46" s="377"/>
      <c r="BT46" s="368">
        <v>0.25</v>
      </c>
      <c r="BU46" s="371">
        <v>0.25</v>
      </c>
      <c r="BV46" s="373">
        <v>0.25</v>
      </c>
      <c r="BW46" s="371">
        <v>0.25</v>
      </c>
      <c r="BX46" s="371">
        <v>0.25</v>
      </c>
      <c r="BZ46" s="393">
        <v>3.4</v>
      </c>
      <c r="CA46" s="425" t="s">
        <v>40</v>
      </c>
      <c r="CB46" s="443" t="s">
        <v>303</v>
      </c>
      <c r="CC46" s="371">
        <v>0.25</v>
      </c>
      <c r="CD46" s="371">
        <v>0.25</v>
      </c>
      <c r="CE46" s="371">
        <v>0.5</v>
      </c>
      <c r="CF46" s="371"/>
      <c r="CG46" s="371">
        <v>0.25</v>
      </c>
      <c r="CH46" s="371">
        <v>0.25</v>
      </c>
      <c r="CI46" s="371">
        <v>0.25</v>
      </c>
      <c r="CJ46" s="431"/>
      <c r="CK46" s="371">
        <v>0.25</v>
      </c>
      <c r="CL46" s="371">
        <v>0.25</v>
      </c>
      <c r="CM46" s="373">
        <v>0.25</v>
      </c>
      <c r="CN46" s="371">
        <v>0.25</v>
      </c>
      <c r="CO46" s="371">
        <v>0.25</v>
      </c>
    </row>
    <row r="47" spans="1:94" s="361" customFormat="1" ht="13.5" customHeight="1" x14ac:dyDescent="0.15">
      <c r="A47"/>
      <c r="B47" s="251">
        <v>4</v>
      </c>
      <c r="C47" s="224" t="s">
        <v>304</v>
      </c>
      <c r="D47" s="252"/>
      <c r="E47" s="246"/>
      <c r="F47" s="734"/>
      <c r="G47"/>
      <c r="H47" s="684"/>
      <c r="I47" s="685"/>
      <c r="J47" s="226" t="str">
        <f>IF(COUNTIF(J48:J60,$AA$3)&gt;=ROWS(J48:J60),$AA$3,"")</f>
        <v/>
      </c>
      <c r="K47" s="226" t="str">
        <f>IF(COUNTIF(K48:K60,$AA$3)&gt;=ROWS(K48:K60),$AA$3,"")</f>
        <v/>
      </c>
      <c r="L47" s="617">
        <f t="shared" si="21"/>
        <v>2</v>
      </c>
      <c r="M47" s="1">
        <f t="shared" si="22"/>
        <v>2</v>
      </c>
      <c r="N47"/>
      <c r="O47" s="1">
        <f t="shared" si="41"/>
        <v>0</v>
      </c>
      <c r="P47" s="1">
        <f t="shared" si="41"/>
        <v>0</v>
      </c>
      <c r="Q47" s="1">
        <f t="shared" si="41"/>
        <v>0</v>
      </c>
      <c r="R47" s="1">
        <f t="shared" si="41"/>
        <v>0</v>
      </c>
      <c r="S47" s="1">
        <f t="shared" si="41"/>
        <v>0</v>
      </c>
      <c r="T47" s="1">
        <f t="shared" si="41"/>
        <v>0</v>
      </c>
      <c r="U47" s="1">
        <f t="shared" si="40"/>
        <v>0</v>
      </c>
      <c r="V47" s="1">
        <f t="shared" si="40"/>
        <v>0</v>
      </c>
      <c r="W47" s="1">
        <f t="shared" si="40"/>
        <v>0</v>
      </c>
      <c r="X47" s="1">
        <f t="shared" si="40"/>
        <v>0</v>
      </c>
      <c r="Y47" s="1">
        <f t="shared" si="40"/>
        <v>0</v>
      </c>
      <c r="Z47" s="1">
        <f t="shared" si="40"/>
        <v>0</v>
      </c>
      <c r="AA47" s="1">
        <f t="shared" si="40"/>
        <v>0</v>
      </c>
      <c r="AB47"/>
      <c r="AC47" s="686" t="s">
        <v>838</v>
      </c>
      <c r="AD47" s="686" t="s">
        <v>838</v>
      </c>
      <c r="AE47" s="686" t="s">
        <v>838</v>
      </c>
      <c r="AF47" s="686" t="s">
        <v>838</v>
      </c>
      <c r="AG47" s="686" t="s">
        <v>838</v>
      </c>
      <c r="AH47" s="686" t="s">
        <v>838</v>
      </c>
      <c r="AI47" s="686" t="s">
        <v>838</v>
      </c>
      <c r="AJ47" s="686" t="s">
        <v>838</v>
      </c>
      <c r="AK47" s="686" t="s">
        <v>838</v>
      </c>
      <c r="AL47" s="686" t="s">
        <v>838</v>
      </c>
      <c r="AM47" s="686" t="s">
        <v>838</v>
      </c>
      <c r="AN47" s="686" t="s">
        <v>838</v>
      </c>
      <c r="AO47" s="686" t="s">
        <v>838</v>
      </c>
      <c r="AP47"/>
      <c r="AQ47" s="357"/>
      <c r="AR47" s="362">
        <f t="shared" si="33"/>
        <v>4</v>
      </c>
      <c r="AS47" s="362" t="str">
        <f t="shared" si="34"/>
        <v xml:space="preserve"> Q1</v>
      </c>
      <c r="AT47" s="362" t="str">
        <f t="shared" si="35"/>
        <v>空気質環境</v>
      </c>
      <c r="AU47" s="451">
        <f t="shared" si="19"/>
        <v>0.25</v>
      </c>
      <c r="AV47" s="451">
        <f t="shared" si="7"/>
        <v>0.25</v>
      </c>
      <c r="AW47" s="451">
        <f t="shared" si="8"/>
        <v>0.25</v>
      </c>
      <c r="AX47" s="451">
        <f t="shared" si="9"/>
        <v>0.25</v>
      </c>
      <c r="AY47" s="451">
        <f t="shared" si="10"/>
        <v>0.25</v>
      </c>
      <c r="AZ47" s="451">
        <f t="shared" si="11"/>
        <v>0.25</v>
      </c>
      <c r="BA47" s="451">
        <f t="shared" si="12"/>
        <v>0.25</v>
      </c>
      <c r="BB47" s="457">
        <f t="shared" si="13"/>
        <v>0.33</v>
      </c>
      <c r="BC47" s="451">
        <f t="shared" si="14"/>
        <v>0.25</v>
      </c>
      <c r="BD47" s="451">
        <f t="shared" si="15"/>
        <v>0.25</v>
      </c>
      <c r="BE47" s="453">
        <f t="shared" si="20"/>
        <v>0</v>
      </c>
      <c r="BF47" s="451">
        <f t="shared" si="16"/>
        <v>0</v>
      </c>
      <c r="BG47" s="451">
        <f t="shared" si="17"/>
        <v>0</v>
      </c>
      <c r="BH47" s="365"/>
      <c r="BI47" s="387">
        <v>4</v>
      </c>
      <c r="BJ47" s="444" t="s">
        <v>18</v>
      </c>
      <c r="BK47" s="481" t="s">
        <v>483</v>
      </c>
      <c r="BL47" s="380">
        <v>0.25</v>
      </c>
      <c r="BM47" s="380">
        <v>0.25</v>
      </c>
      <c r="BN47" s="380">
        <v>0.25</v>
      </c>
      <c r="BO47" s="380">
        <v>0.25</v>
      </c>
      <c r="BP47" s="380">
        <v>0.25</v>
      </c>
      <c r="BQ47" s="380">
        <v>0.25</v>
      </c>
      <c r="BR47" s="380">
        <v>0.25</v>
      </c>
      <c r="BS47" s="381">
        <v>0.33</v>
      </c>
      <c r="BT47" s="380">
        <v>0.25</v>
      </c>
      <c r="BU47" s="429">
        <v>0.25</v>
      </c>
      <c r="BV47" s="547"/>
      <c r="BW47" s="429"/>
      <c r="BX47" s="429"/>
      <c r="BY47"/>
      <c r="BZ47" s="387">
        <v>4</v>
      </c>
      <c r="CA47" s="444" t="s">
        <v>18</v>
      </c>
      <c r="CB47" s="481" t="s">
        <v>483</v>
      </c>
      <c r="CC47" s="380">
        <v>0.25</v>
      </c>
      <c r="CD47" s="380">
        <v>0.25</v>
      </c>
      <c r="CE47" s="380">
        <v>0.25</v>
      </c>
      <c r="CF47" s="380">
        <v>0.25</v>
      </c>
      <c r="CG47" s="380">
        <v>0.25</v>
      </c>
      <c r="CH47" s="380">
        <v>0.25</v>
      </c>
      <c r="CI47" s="380">
        <v>0.25</v>
      </c>
      <c r="CJ47" s="381">
        <v>0.33</v>
      </c>
      <c r="CK47" s="380">
        <v>0.25</v>
      </c>
      <c r="CL47" s="380">
        <v>0.25</v>
      </c>
      <c r="CM47" s="559"/>
      <c r="CN47" s="380"/>
      <c r="CO47" s="380"/>
      <c r="CP47"/>
    </row>
    <row r="48" spans="1:94" ht="13.5" customHeight="1" thickBot="1" x14ac:dyDescent="0.2">
      <c r="B48" s="204"/>
      <c r="C48" s="205">
        <v>4.0999999999999996</v>
      </c>
      <c r="D48" s="227" t="s">
        <v>305</v>
      </c>
      <c r="E48" s="227"/>
      <c r="F48" s="740"/>
      <c r="G48"/>
      <c r="H48" s="693"/>
      <c r="I48" s="694"/>
      <c r="J48" s="208" t="str">
        <f>IF(COUNTIF(J49:J52,$AA$3)&gt;=ROWS(J49:J52),$AA$3,"")</f>
        <v/>
      </c>
      <c r="K48" s="304" t="str">
        <f>IF(COUNTIF(K49:K52,$AA$3)&gt;=ROWS(K49:K52),$AA$3,"")</f>
        <v/>
      </c>
      <c r="L48" s="617">
        <f t="shared" si="21"/>
        <v>2</v>
      </c>
      <c r="M48" s="1">
        <f t="shared" si="22"/>
        <v>2</v>
      </c>
      <c r="N48"/>
      <c r="O48" s="1">
        <f t="shared" si="41"/>
        <v>0</v>
      </c>
      <c r="P48" s="1">
        <f t="shared" si="41"/>
        <v>0</v>
      </c>
      <c r="Q48" s="1">
        <f t="shared" si="41"/>
        <v>0</v>
      </c>
      <c r="R48" s="1">
        <f t="shared" si="41"/>
        <v>0</v>
      </c>
      <c r="S48" s="1">
        <f t="shared" si="41"/>
        <v>0</v>
      </c>
      <c r="T48" s="1">
        <f t="shared" si="41"/>
        <v>0</v>
      </c>
      <c r="U48" s="1">
        <f t="shared" si="40"/>
        <v>0</v>
      </c>
      <c r="V48" s="1">
        <f t="shared" si="40"/>
        <v>0</v>
      </c>
      <c r="W48" s="1">
        <f t="shared" si="40"/>
        <v>0</v>
      </c>
      <c r="X48" s="1">
        <f t="shared" si="40"/>
        <v>0</v>
      </c>
      <c r="Y48" s="1">
        <f t="shared" si="40"/>
        <v>0</v>
      </c>
      <c r="Z48" s="1">
        <f t="shared" si="40"/>
        <v>0</v>
      </c>
      <c r="AA48" s="1">
        <f t="shared" si="40"/>
        <v>0</v>
      </c>
      <c r="AB48"/>
      <c r="AC48" s="695" t="s">
        <v>838</v>
      </c>
      <c r="AD48" s="695" t="s">
        <v>838</v>
      </c>
      <c r="AE48" s="695" t="s">
        <v>838</v>
      </c>
      <c r="AF48" s="695" t="s">
        <v>838</v>
      </c>
      <c r="AG48" s="695" t="s">
        <v>838</v>
      </c>
      <c r="AH48" s="695" t="s">
        <v>838</v>
      </c>
      <c r="AI48" s="695" t="s">
        <v>838</v>
      </c>
      <c r="AJ48" s="695" t="s">
        <v>838</v>
      </c>
      <c r="AK48" s="695" t="s">
        <v>838</v>
      </c>
      <c r="AL48" s="695" t="s">
        <v>838</v>
      </c>
      <c r="AM48" s="695" t="s">
        <v>838</v>
      </c>
      <c r="AN48" s="695" t="s">
        <v>838</v>
      </c>
      <c r="AO48" s="695" t="s">
        <v>838</v>
      </c>
      <c r="AP48"/>
      <c r="AQ48" s="335"/>
      <c r="AR48" s="366">
        <f t="shared" si="33"/>
        <v>4.0999999999999996</v>
      </c>
      <c r="AS48" s="366" t="str">
        <f t="shared" si="34"/>
        <v xml:space="preserve"> Q1 4</v>
      </c>
      <c r="AT48" s="366" t="str">
        <f t="shared" si="35"/>
        <v>発生源対策</v>
      </c>
      <c r="AU48" s="454">
        <f t="shared" si="19"/>
        <v>0.5</v>
      </c>
      <c r="AV48" s="454">
        <f t="shared" si="7"/>
        <v>0.5</v>
      </c>
      <c r="AW48" s="454">
        <f t="shared" si="8"/>
        <v>0.5</v>
      </c>
      <c r="AX48" s="454">
        <f t="shared" si="9"/>
        <v>0.5</v>
      </c>
      <c r="AY48" s="454">
        <f t="shared" si="10"/>
        <v>0.5</v>
      </c>
      <c r="AZ48" s="454">
        <f t="shared" si="11"/>
        <v>0.5</v>
      </c>
      <c r="BA48" s="454">
        <f t="shared" si="12"/>
        <v>0.6</v>
      </c>
      <c r="BB48" s="456">
        <f t="shared" si="13"/>
        <v>0.5</v>
      </c>
      <c r="BC48" s="454">
        <f t="shared" si="14"/>
        <v>0.5</v>
      </c>
      <c r="BD48" s="454">
        <f t="shared" si="15"/>
        <v>0.5</v>
      </c>
      <c r="BE48" s="455">
        <f t="shared" si="20"/>
        <v>0.625</v>
      </c>
      <c r="BF48" s="454">
        <f t="shared" si="16"/>
        <v>0.625</v>
      </c>
      <c r="BG48" s="454">
        <f t="shared" si="17"/>
        <v>0.625</v>
      </c>
      <c r="BH48" s="370"/>
      <c r="BI48" s="393">
        <v>4.0999999999999996</v>
      </c>
      <c r="BJ48" s="425" t="s">
        <v>49</v>
      </c>
      <c r="BK48" s="443" t="s">
        <v>305</v>
      </c>
      <c r="BL48" s="382">
        <v>0.5</v>
      </c>
      <c r="BM48" s="382">
        <v>0.5</v>
      </c>
      <c r="BN48" s="382">
        <v>0.5</v>
      </c>
      <c r="BO48" s="382">
        <v>0.5</v>
      </c>
      <c r="BP48" s="382">
        <v>0.5</v>
      </c>
      <c r="BQ48" s="382">
        <v>0.5</v>
      </c>
      <c r="BR48" s="382">
        <v>0.6</v>
      </c>
      <c r="BS48" s="383">
        <v>0.5</v>
      </c>
      <c r="BT48" s="382">
        <v>0.5</v>
      </c>
      <c r="BU48" s="371">
        <v>0.5</v>
      </c>
      <c r="BV48" s="373">
        <v>0.625</v>
      </c>
      <c r="BW48" s="371">
        <v>0.625</v>
      </c>
      <c r="BX48" s="371">
        <v>0.625</v>
      </c>
      <c r="BZ48" s="393">
        <v>4.0999999999999996</v>
      </c>
      <c r="CA48" s="425" t="s">
        <v>49</v>
      </c>
      <c r="CB48" s="443" t="s">
        <v>305</v>
      </c>
      <c r="CC48" s="382">
        <v>0.5</v>
      </c>
      <c r="CD48" s="382">
        <v>0.5</v>
      </c>
      <c r="CE48" s="382">
        <v>0.5</v>
      </c>
      <c r="CF48" s="382">
        <v>0.5</v>
      </c>
      <c r="CG48" s="382">
        <v>0.5</v>
      </c>
      <c r="CH48" s="382">
        <v>0.5</v>
      </c>
      <c r="CI48" s="382">
        <v>0.6</v>
      </c>
      <c r="CJ48" s="383">
        <v>0.5</v>
      </c>
      <c r="CK48" s="382">
        <v>0.5</v>
      </c>
      <c r="CL48" s="382">
        <v>0.5</v>
      </c>
      <c r="CM48" s="384">
        <v>0.625</v>
      </c>
      <c r="CN48" s="382">
        <v>0.625</v>
      </c>
      <c r="CO48" s="382">
        <v>0.625</v>
      </c>
    </row>
    <row r="49" spans="1:94" ht="13.5" customHeight="1" x14ac:dyDescent="0.15">
      <c r="B49" s="204"/>
      <c r="C49" s="619"/>
      <c r="D49" s="211">
        <v>1</v>
      </c>
      <c r="E49" s="223" t="s">
        <v>306</v>
      </c>
      <c r="F49" s="739"/>
      <c r="G49"/>
      <c r="H49" s="678">
        <f>IF(SUMPRODUCT($AC$7:$AL$7,O49:X49)=0,0,SUMPRODUCT($AC$7:$AL$7,AC49:AL49)/SUMPRODUCT($AC$7:$AL$7,O49:X49))</f>
        <v>4</v>
      </c>
      <c r="I49" s="678">
        <f>IF(SUMPRODUCT($AM$7:$AO$7,Y49:AA49)=0,0,SUMPRODUCT($AM$7:$AO$7,AM49:AO49)/SUMPRODUCT($AM$7:$AO$7,Y49:AA49))</f>
        <v>0</v>
      </c>
      <c r="J49" s="214"/>
      <c r="K49" s="214"/>
      <c r="L49" s="617">
        <f t="shared" si="21"/>
        <v>2</v>
      </c>
      <c r="M49" s="1">
        <f t="shared" si="22"/>
        <v>2</v>
      </c>
      <c r="N49"/>
      <c r="O49" s="1">
        <f t="shared" si="41"/>
        <v>1</v>
      </c>
      <c r="P49" s="1">
        <f t="shared" si="41"/>
        <v>0</v>
      </c>
      <c r="Q49" s="1">
        <f t="shared" si="41"/>
        <v>0</v>
      </c>
      <c r="R49" s="1">
        <f t="shared" si="41"/>
        <v>0</v>
      </c>
      <c r="S49" s="1">
        <f t="shared" si="41"/>
        <v>0</v>
      </c>
      <c r="T49" s="1">
        <f t="shared" si="41"/>
        <v>0</v>
      </c>
      <c r="U49" s="1">
        <f t="shared" si="40"/>
        <v>0</v>
      </c>
      <c r="V49" s="1">
        <f t="shared" si="40"/>
        <v>0</v>
      </c>
      <c r="W49" s="1">
        <f t="shared" si="40"/>
        <v>0</v>
      </c>
      <c r="X49" s="1">
        <f t="shared" si="40"/>
        <v>0</v>
      </c>
      <c r="Y49" s="1">
        <f t="shared" si="40"/>
        <v>0</v>
      </c>
      <c r="Z49" s="1">
        <f t="shared" si="40"/>
        <v>0</v>
      </c>
      <c r="AA49" s="1">
        <f t="shared" si="40"/>
        <v>0</v>
      </c>
      <c r="AB49"/>
      <c r="AC49" s="679">
        <v>4</v>
      </c>
      <c r="AD49" s="679"/>
      <c r="AE49" s="679"/>
      <c r="AF49" s="679"/>
      <c r="AG49" s="679"/>
      <c r="AH49" s="679"/>
      <c r="AI49" s="679"/>
      <c r="AJ49" s="679"/>
      <c r="AK49" s="679"/>
      <c r="AL49" s="679"/>
      <c r="AM49" s="679"/>
      <c r="AN49" s="679"/>
      <c r="AO49" s="679"/>
      <c r="AP49"/>
      <c r="AQ49" s="335"/>
      <c r="AR49" s="366" t="str">
        <f t="shared" si="33"/>
        <v>4.1.1</v>
      </c>
      <c r="AS49" s="366" t="str">
        <f t="shared" si="34"/>
        <v xml:space="preserve"> Q1 4.1</v>
      </c>
      <c r="AT49" s="366" t="str">
        <f t="shared" si="35"/>
        <v xml:space="preserve"> 化学汚染物質</v>
      </c>
      <c r="AU49" s="454">
        <f t="shared" si="19"/>
        <v>0.33333333333333331</v>
      </c>
      <c r="AV49" s="454">
        <f t="shared" si="7"/>
        <v>0.33333333333333331</v>
      </c>
      <c r="AW49" s="454">
        <f t="shared" si="8"/>
        <v>0.33333333333333331</v>
      </c>
      <c r="AX49" s="454">
        <f t="shared" si="9"/>
        <v>0.33333333333333331</v>
      </c>
      <c r="AY49" s="454">
        <f t="shared" si="10"/>
        <v>0.33333333333333331</v>
      </c>
      <c r="AZ49" s="454">
        <f t="shared" si="11"/>
        <v>0.5</v>
      </c>
      <c r="BA49" s="454">
        <f t="shared" si="12"/>
        <v>0.5</v>
      </c>
      <c r="BB49" s="456">
        <f t="shared" si="13"/>
        <v>0.33333333333333331</v>
      </c>
      <c r="BC49" s="454">
        <f t="shared" si="14"/>
        <v>0.33333333333333331</v>
      </c>
      <c r="BD49" s="454">
        <f t="shared" si="15"/>
        <v>0.33333333333333331</v>
      </c>
      <c r="BE49" s="455">
        <f t="shared" si="20"/>
        <v>0.33333333333333331</v>
      </c>
      <c r="BF49" s="454">
        <f t="shared" si="16"/>
        <v>0.33333333333333331</v>
      </c>
      <c r="BG49" s="454">
        <f t="shared" si="17"/>
        <v>0.33333333333333331</v>
      </c>
      <c r="BH49" s="378"/>
      <c r="BI49" s="393" t="s">
        <v>559</v>
      </c>
      <c r="BJ49" s="425" t="s">
        <v>50</v>
      </c>
      <c r="BK49" s="548" t="s">
        <v>51</v>
      </c>
      <c r="BL49" s="382">
        <v>0.25</v>
      </c>
      <c r="BM49" s="382">
        <v>0.25</v>
      </c>
      <c r="BN49" s="382">
        <v>0.25</v>
      </c>
      <c r="BO49" s="382">
        <v>0.25</v>
      </c>
      <c r="BP49" s="385">
        <v>0.25</v>
      </c>
      <c r="BQ49" s="385">
        <v>0.33</v>
      </c>
      <c r="BR49" s="385">
        <v>0.33</v>
      </c>
      <c r="BS49" s="383">
        <v>0.25</v>
      </c>
      <c r="BT49" s="382">
        <v>0.25</v>
      </c>
      <c r="BU49" s="371">
        <v>0.25</v>
      </c>
      <c r="BV49" s="373">
        <v>0.25</v>
      </c>
      <c r="BW49" s="371">
        <v>0.25</v>
      </c>
      <c r="BX49" s="371">
        <v>0.25</v>
      </c>
      <c r="BZ49" s="393" t="s">
        <v>559</v>
      </c>
      <c r="CA49" s="425" t="s">
        <v>50</v>
      </c>
      <c r="CB49" s="548" t="s">
        <v>51</v>
      </c>
      <c r="CC49" s="382">
        <v>0.33333333333333331</v>
      </c>
      <c r="CD49" s="382">
        <v>0.33333333333333331</v>
      </c>
      <c r="CE49" s="382">
        <v>0.33333333333333331</v>
      </c>
      <c r="CF49" s="382">
        <v>0.33333333333333331</v>
      </c>
      <c r="CG49" s="382">
        <v>0.33333333333333331</v>
      </c>
      <c r="CH49" s="382">
        <v>0.5</v>
      </c>
      <c r="CI49" s="382">
        <v>0.5</v>
      </c>
      <c r="CJ49" s="382">
        <v>0.33333333333333331</v>
      </c>
      <c r="CK49" s="382">
        <v>0.33333333333333331</v>
      </c>
      <c r="CL49" s="382">
        <v>0.33333333333333331</v>
      </c>
      <c r="CM49" s="382">
        <v>0.33333333333333331</v>
      </c>
      <c r="CN49" s="382">
        <v>0.33333333333333331</v>
      </c>
      <c r="CO49" s="382">
        <v>0.33333333333333331</v>
      </c>
    </row>
    <row r="50" spans="1:94" ht="13.5" customHeight="1" thickBot="1" x14ac:dyDescent="0.2">
      <c r="B50" s="204"/>
      <c r="C50" s="619"/>
      <c r="D50" s="211">
        <v>2</v>
      </c>
      <c r="E50" s="223" t="s">
        <v>307</v>
      </c>
      <c r="F50" s="739"/>
      <c r="G50"/>
      <c r="H50" s="673">
        <f t="shared" ref="H50:H52" si="43">IF(SUMPRODUCT($AC$7:$AL$7,O50:X50)=0,0,SUMPRODUCT($AC$7:$AL$7,AC50:AL50)/SUMPRODUCT($AC$7:$AL$7,O50:X50))</f>
        <v>0</v>
      </c>
      <c r="I50" s="673">
        <f t="shared" ref="I50:I52" si="44">IF(SUMPRODUCT($AM$7:$AO$7,Y50:AA50)=0,0,SUMPRODUCT($AM$7:$AO$7,AM50:AO50)/SUMPRODUCT($AM$7:$AO$7,Y50:AA50))</f>
        <v>0</v>
      </c>
      <c r="J50" s="217"/>
      <c r="K50" s="217"/>
      <c r="L50" s="617">
        <f t="shared" si="21"/>
        <v>2</v>
      </c>
      <c r="M50" s="1">
        <f t="shared" si="22"/>
        <v>2</v>
      </c>
      <c r="N50"/>
      <c r="O50" s="1">
        <f t="shared" si="41"/>
        <v>0</v>
      </c>
      <c r="P50" s="1">
        <f t="shared" si="41"/>
        <v>0</v>
      </c>
      <c r="Q50" s="1">
        <f t="shared" si="41"/>
        <v>0</v>
      </c>
      <c r="R50" s="1">
        <f t="shared" si="41"/>
        <v>0</v>
      </c>
      <c r="S50" s="1">
        <f t="shared" si="41"/>
        <v>0</v>
      </c>
      <c r="T50" s="1">
        <f t="shared" si="41"/>
        <v>0</v>
      </c>
      <c r="U50" s="1">
        <f t="shared" si="40"/>
        <v>0</v>
      </c>
      <c r="V50" s="1">
        <f t="shared" si="40"/>
        <v>0</v>
      </c>
      <c r="W50" s="1">
        <f t="shared" si="40"/>
        <v>0</v>
      </c>
      <c r="X50" s="1">
        <f t="shared" si="40"/>
        <v>0</v>
      </c>
      <c r="Y50" s="1">
        <f t="shared" si="40"/>
        <v>0</v>
      </c>
      <c r="Z50" s="1">
        <f t="shared" si="40"/>
        <v>0</v>
      </c>
      <c r="AA50" s="1">
        <f t="shared" si="40"/>
        <v>0</v>
      </c>
      <c r="AB50"/>
      <c r="AC50" s="674"/>
      <c r="AD50" s="674"/>
      <c r="AE50" s="674"/>
      <c r="AF50" s="674"/>
      <c r="AG50" s="674"/>
      <c r="AH50" s="674"/>
      <c r="AI50" s="674"/>
      <c r="AJ50" s="674"/>
      <c r="AK50" s="674"/>
      <c r="AL50" s="674"/>
      <c r="AM50" s="674"/>
      <c r="AN50" s="674"/>
      <c r="AO50" s="674"/>
      <c r="AP50"/>
      <c r="AQ50" s="335"/>
      <c r="AR50" s="366" t="str">
        <f t="shared" si="33"/>
        <v>4.1.2</v>
      </c>
      <c r="AS50" s="366" t="str">
        <f t="shared" si="34"/>
        <v xml:space="preserve"> Q1 4.1</v>
      </c>
      <c r="AT50" s="366" t="str">
        <f t="shared" si="35"/>
        <v xml:space="preserve"> アスベスト対策</v>
      </c>
      <c r="AU50" s="454">
        <f t="shared" si="19"/>
        <v>0</v>
      </c>
      <c r="AV50" s="454">
        <f t="shared" si="7"/>
        <v>0</v>
      </c>
      <c r="AW50" s="454">
        <f t="shared" si="8"/>
        <v>0</v>
      </c>
      <c r="AX50" s="454">
        <f t="shared" si="9"/>
        <v>0</v>
      </c>
      <c r="AY50" s="454">
        <f t="shared" si="10"/>
        <v>0</v>
      </c>
      <c r="AZ50" s="454">
        <f t="shared" si="11"/>
        <v>0</v>
      </c>
      <c r="BA50" s="454">
        <f t="shared" si="12"/>
        <v>0</v>
      </c>
      <c r="BB50" s="456">
        <f t="shared" si="13"/>
        <v>0</v>
      </c>
      <c r="BC50" s="454">
        <f t="shared" si="14"/>
        <v>0</v>
      </c>
      <c r="BD50" s="454">
        <f t="shared" si="15"/>
        <v>0</v>
      </c>
      <c r="BE50" s="455">
        <f t="shared" si="20"/>
        <v>0</v>
      </c>
      <c r="BF50" s="454">
        <f t="shared" si="16"/>
        <v>0</v>
      </c>
      <c r="BG50" s="454">
        <f t="shared" si="17"/>
        <v>0</v>
      </c>
      <c r="BH50" s="378"/>
      <c r="BI50" s="393" t="s">
        <v>560</v>
      </c>
      <c r="BJ50" s="425" t="s">
        <v>50</v>
      </c>
      <c r="BK50" s="548" t="s">
        <v>561</v>
      </c>
      <c r="BL50" s="382">
        <v>0.25</v>
      </c>
      <c r="BM50" s="382">
        <v>0.25</v>
      </c>
      <c r="BN50" s="382">
        <v>0.25</v>
      </c>
      <c r="BO50" s="382">
        <v>0.25</v>
      </c>
      <c r="BP50" s="385">
        <v>0.25</v>
      </c>
      <c r="BQ50" s="385">
        <v>0.33</v>
      </c>
      <c r="BR50" s="385">
        <v>0.33</v>
      </c>
      <c r="BS50" s="383">
        <v>0.25</v>
      </c>
      <c r="BT50" s="382">
        <v>0.25</v>
      </c>
      <c r="BU50" s="371">
        <v>0.25</v>
      </c>
      <c r="BV50" s="373">
        <v>0.25</v>
      </c>
      <c r="BW50" s="371">
        <v>0.25</v>
      </c>
      <c r="BX50" s="371">
        <v>0.25</v>
      </c>
      <c r="BZ50" s="549" t="s">
        <v>560</v>
      </c>
      <c r="CA50" s="551" t="s">
        <v>50</v>
      </c>
      <c r="CB50" s="552" t="s">
        <v>561</v>
      </c>
      <c r="CC50" s="556"/>
      <c r="CD50" s="556"/>
      <c r="CE50" s="556"/>
      <c r="CF50" s="556"/>
      <c r="CG50" s="556"/>
      <c r="CH50" s="556"/>
      <c r="CI50" s="556"/>
      <c r="CJ50" s="557"/>
      <c r="CK50" s="556"/>
      <c r="CL50" s="556"/>
      <c r="CM50" s="558"/>
      <c r="CN50" s="556"/>
      <c r="CO50" s="556"/>
    </row>
    <row r="51" spans="1:94" ht="13.5" hidden="1" customHeight="1" x14ac:dyDescent="0.15">
      <c r="B51" s="204"/>
      <c r="C51" s="619"/>
      <c r="D51" s="585">
        <v>3</v>
      </c>
      <c r="E51" s="567" t="s">
        <v>308</v>
      </c>
      <c r="F51" s="739"/>
      <c r="G51"/>
      <c r="H51" s="680">
        <f t="shared" si="43"/>
        <v>0</v>
      </c>
      <c r="I51" s="680">
        <f t="shared" si="44"/>
        <v>0</v>
      </c>
      <c r="J51" s="265" t="s">
        <v>270</v>
      </c>
      <c r="K51" s="266" t="s">
        <v>270</v>
      </c>
      <c r="L51" s="617">
        <f t="shared" si="21"/>
        <v>0</v>
      </c>
      <c r="M51" s="1">
        <f t="shared" si="22"/>
        <v>0</v>
      </c>
      <c r="N51"/>
      <c r="O51" s="1">
        <f t="shared" si="41"/>
        <v>0</v>
      </c>
      <c r="P51" s="1">
        <f t="shared" si="41"/>
        <v>0</v>
      </c>
      <c r="Q51" s="1">
        <f t="shared" si="41"/>
        <v>0</v>
      </c>
      <c r="R51" s="1">
        <f t="shared" si="41"/>
        <v>0</v>
      </c>
      <c r="S51" s="1">
        <f t="shared" si="41"/>
        <v>0</v>
      </c>
      <c r="T51" s="1">
        <f t="shared" si="41"/>
        <v>0</v>
      </c>
      <c r="U51" s="1">
        <f t="shared" si="40"/>
        <v>0</v>
      </c>
      <c r="V51" s="1">
        <f t="shared" si="40"/>
        <v>0</v>
      </c>
      <c r="W51" s="1">
        <f t="shared" si="40"/>
        <v>0</v>
      </c>
      <c r="X51" s="1">
        <f t="shared" si="40"/>
        <v>0</v>
      </c>
      <c r="Y51" s="1">
        <f t="shared" si="40"/>
        <v>0</v>
      </c>
      <c r="Z51" s="1">
        <f t="shared" si="40"/>
        <v>0</v>
      </c>
      <c r="AA51" s="1">
        <f t="shared" si="40"/>
        <v>0</v>
      </c>
      <c r="AB51"/>
      <c r="AC51" s="681"/>
      <c r="AD51" s="681"/>
      <c r="AE51" s="681"/>
      <c r="AF51" s="681"/>
      <c r="AG51" s="681"/>
      <c r="AH51" s="681"/>
      <c r="AI51" s="681"/>
      <c r="AJ51" s="681"/>
      <c r="AK51" s="681"/>
      <c r="AL51" s="681"/>
      <c r="AM51" s="681"/>
      <c r="AN51" s="681"/>
      <c r="AO51" s="681"/>
      <c r="AP51"/>
      <c r="AQ51" s="335"/>
      <c r="AR51" s="366" t="str">
        <f t="shared" si="33"/>
        <v>4.1.3</v>
      </c>
      <c r="AS51" s="366" t="str">
        <f t="shared" si="34"/>
        <v xml:space="preserve"> Q1 4.1</v>
      </c>
      <c r="AT51" s="366" t="str">
        <f t="shared" si="35"/>
        <v xml:space="preserve"> ダニ・カビ等</v>
      </c>
      <c r="AU51" s="454">
        <f t="shared" si="19"/>
        <v>0.25</v>
      </c>
      <c r="AV51" s="454">
        <f t="shared" si="7"/>
        <v>0.25</v>
      </c>
      <c r="AW51" s="454">
        <f t="shared" si="8"/>
        <v>0.25</v>
      </c>
      <c r="AX51" s="454">
        <f t="shared" si="9"/>
        <v>0.25</v>
      </c>
      <c r="AY51" s="454">
        <f t="shared" si="10"/>
        <v>0.25</v>
      </c>
      <c r="AZ51" s="454">
        <f t="shared" si="11"/>
        <v>0.33</v>
      </c>
      <c r="BA51" s="454">
        <f t="shared" si="12"/>
        <v>0.33</v>
      </c>
      <c r="BB51" s="456">
        <f t="shared" si="13"/>
        <v>0.25</v>
      </c>
      <c r="BC51" s="454">
        <f t="shared" si="14"/>
        <v>0.25</v>
      </c>
      <c r="BD51" s="454">
        <f t="shared" si="15"/>
        <v>0.25</v>
      </c>
      <c r="BE51" s="455">
        <f t="shared" si="20"/>
        <v>0.25</v>
      </c>
      <c r="BF51" s="454">
        <f t="shared" si="16"/>
        <v>0.25</v>
      </c>
      <c r="BG51" s="454">
        <f t="shared" si="17"/>
        <v>0.25</v>
      </c>
      <c r="BH51" s="378"/>
      <c r="BI51" s="393" t="s">
        <v>562</v>
      </c>
      <c r="BJ51" s="425" t="s">
        <v>50</v>
      </c>
      <c r="BK51" s="548" t="s">
        <v>443</v>
      </c>
      <c r="BL51" s="556">
        <v>0.25</v>
      </c>
      <c r="BM51" s="556">
        <v>0.25</v>
      </c>
      <c r="BN51" s="556">
        <v>0.25</v>
      </c>
      <c r="BO51" s="556">
        <v>0.25</v>
      </c>
      <c r="BP51" s="560">
        <v>0.25</v>
      </c>
      <c r="BQ51" s="560">
        <v>0.33</v>
      </c>
      <c r="BR51" s="560">
        <v>0.33</v>
      </c>
      <c r="BS51" s="557">
        <v>0.25</v>
      </c>
      <c r="BT51" s="556">
        <v>0.25</v>
      </c>
      <c r="BU51" s="371">
        <v>0.25</v>
      </c>
      <c r="BV51" s="373">
        <v>0.25</v>
      </c>
      <c r="BW51" s="371">
        <v>0.25</v>
      </c>
      <c r="BX51" s="371">
        <v>0.25</v>
      </c>
      <c r="BZ51" s="393" t="s">
        <v>562</v>
      </c>
      <c r="CA51" s="425" t="s">
        <v>50</v>
      </c>
      <c r="CB51" s="548" t="s">
        <v>443</v>
      </c>
      <c r="CC51" s="382">
        <v>0.33333333333333331</v>
      </c>
      <c r="CD51" s="382">
        <v>0.33333333333333331</v>
      </c>
      <c r="CE51" s="382">
        <v>0.33333333333333331</v>
      </c>
      <c r="CF51" s="382">
        <v>0.33333333333333331</v>
      </c>
      <c r="CG51" s="382">
        <v>0.33333333333333331</v>
      </c>
      <c r="CH51" s="382">
        <v>0.5</v>
      </c>
      <c r="CI51" s="382">
        <v>0.5</v>
      </c>
      <c r="CJ51" s="382">
        <v>0.33333333333333331</v>
      </c>
      <c r="CK51" s="382">
        <v>0.33333333333333331</v>
      </c>
      <c r="CL51" s="382">
        <v>0.33333333333333331</v>
      </c>
      <c r="CM51" s="382">
        <v>0.33333333333333331</v>
      </c>
      <c r="CN51" s="382">
        <v>0.33333333333333331</v>
      </c>
      <c r="CO51" s="382">
        <v>0.33333333333333331</v>
      </c>
    </row>
    <row r="52" spans="1:94" ht="14.25" hidden="1" customHeight="1" thickBot="1" x14ac:dyDescent="0.2">
      <c r="B52" s="204"/>
      <c r="C52" s="623"/>
      <c r="D52" s="585">
        <v>4</v>
      </c>
      <c r="E52" s="567" t="s">
        <v>309</v>
      </c>
      <c r="F52" s="738"/>
      <c r="G52"/>
      <c r="H52" s="673">
        <f t="shared" si="43"/>
        <v>0</v>
      </c>
      <c r="I52" s="673">
        <f t="shared" si="44"/>
        <v>0</v>
      </c>
      <c r="J52" s="216" t="s">
        <v>270</v>
      </c>
      <c r="K52" s="217" t="s">
        <v>270</v>
      </c>
      <c r="L52" s="617">
        <f t="shared" si="21"/>
        <v>0</v>
      </c>
      <c r="M52" s="1">
        <f t="shared" si="22"/>
        <v>0</v>
      </c>
      <c r="N52"/>
      <c r="O52" s="1">
        <f t="shared" si="41"/>
        <v>0</v>
      </c>
      <c r="P52" s="1">
        <f t="shared" si="41"/>
        <v>0</v>
      </c>
      <c r="Q52" s="1">
        <f t="shared" si="41"/>
        <v>0</v>
      </c>
      <c r="R52" s="1">
        <f t="shared" si="41"/>
        <v>0</v>
      </c>
      <c r="S52" s="1">
        <f t="shared" si="41"/>
        <v>0</v>
      </c>
      <c r="T52" s="1">
        <f t="shared" si="41"/>
        <v>0</v>
      </c>
      <c r="U52" s="1">
        <f t="shared" si="40"/>
        <v>0</v>
      </c>
      <c r="V52" s="1">
        <f t="shared" si="40"/>
        <v>0</v>
      </c>
      <c r="W52" s="1">
        <f t="shared" si="40"/>
        <v>0</v>
      </c>
      <c r="X52" s="1">
        <f t="shared" si="40"/>
        <v>0</v>
      </c>
      <c r="Y52" s="1">
        <f t="shared" si="40"/>
        <v>0</v>
      </c>
      <c r="Z52" s="1">
        <f t="shared" si="40"/>
        <v>0</v>
      </c>
      <c r="AA52" s="1">
        <f t="shared" si="40"/>
        <v>0</v>
      </c>
      <c r="AB52"/>
      <c r="AC52" s="674"/>
      <c r="AD52" s="674"/>
      <c r="AE52" s="674"/>
      <c r="AF52" s="674"/>
      <c r="AG52" s="674"/>
      <c r="AH52" s="674"/>
      <c r="AI52" s="674"/>
      <c r="AJ52" s="674"/>
      <c r="AK52" s="674"/>
      <c r="AL52" s="674"/>
      <c r="AM52" s="674"/>
      <c r="AN52" s="674"/>
      <c r="AO52" s="674"/>
      <c r="AP52"/>
      <c r="AQ52" s="335"/>
      <c r="AR52" s="366" t="str">
        <f t="shared" si="33"/>
        <v>4.1.4</v>
      </c>
      <c r="AS52" s="366" t="str">
        <f t="shared" si="34"/>
        <v xml:space="preserve"> Q1 4.1</v>
      </c>
      <c r="AT52" s="366" t="str">
        <f t="shared" si="35"/>
        <v xml:space="preserve"> レジオネラ対策</v>
      </c>
      <c r="AU52" s="454">
        <f t="shared" si="19"/>
        <v>0.25</v>
      </c>
      <c r="AV52" s="454">
        <f t="shared" si="7"/>
        <v>0.25</v>
      </c>
      <c r="AW52" s="454">
        <f t="shared" si="8"/>
        <v>0.25</v>
      </c>
      <c r="AX52" s="454">
        <f t="shared" si="9"/>
        <v>0.25</v>
      </c>
      <c r="AY52" s="454">
        <f t="shared" si="10"/>
        <v>0.25</v>
      </c>
      <c r="AZ52" s="454">
        <f t="shared" si="11"/>
        <v>0</v>
      </c>
      <c r="BA52" s="454">
        <f t="shared" si="12"/>
        <v>0</v>
      </c>
      <c r="BB52" s="456">
        <f t="shared" si="13"/>
        <v>0.25</v>
      </c>
      <c r="BC52" s="454">
        <f t="shared" si="14"/>
        <v>0.25</v>
      </c>
      <c r="BD52" s="454">
        <f t="shared" si="15"/>
        <v>0.25</v>
      </c>
      <c r="BE52" s="455">
        <f t="shared" si="20"/>
        <v>0.25</v>
      </c>
      <c r="BF52" s="454">
        <f t="shared" si="16"/>
        <v>0.25</v>
      </c>
      <c r="BG52" s="454">
        <f t="shared" si="17"/>
        <v>0.25</v>
      </c>
      <c r="BH52" s="378"/>
      <c r="BI52" s="393" t="s">
        <v>563</v>
      </c>
      <c r="BJ52" s="425" t="s">
        <v>50</v>
      </c>
      <c r="BK52" s="548" t="s">
        <v>53</v>
      </c>
      <c r="BL52" s="382">
        <v>0.25</v>
      </c>
      <c r="BM52" s="382">
        <v>0.25</v>
      </c>
      <c r="BN52" s="382">
        <v>0.25</v>
      </c>
      <c r="BO52" s="382">
        <v>0.25</v>
      </c>
      <c r="BP52" s="382">
        <v>0.25</v>
      </c>
      <c r="BQ52" s="382"/>
      <c r="BR52" s="382"/>
      <c r="BS52" s="383">
        <v>0.25</v>
      </c>
      <c r="BT52" s="382">
        <v>0.25</v>
      </c>
      <c r="BU52" s="371">
        <v>0.25</v>
      </c>
      <c r="BV52" s="373">
        <v>0.25</v>
      </c>
      <c r="BW52" s="371">
        <v>0.25</v>
      </c>
      <c r="BX52" s="371">
        <v>0.25</v>
      </c>
      <c r="BZ52" s="393" t="s">
        <v>563</v>
      </c>
      <c r="CA52" s="425" t="s">
        <v>50</v>
      </c>
      <c r="CB52" s="548" t="s">
        <v>53</v>
      </c>
      <c r="CC52" s="382">
        <v>0.33333333333333331</v>
      </c>
      <c r="CD52" s="382">
        <v>0.33333333333333331</v>
      </c>
      <c r="CE52" s="382">
        <v>0.33333333333333331</v>
      </c>
      <c r="CF52" s="382">
        <v>0.33333333333333331</v>
      </c>
      <c r="CG52" s="382">
        <v>0.33333333333333331</v>
      </c>
      <c r="CH52" s="382"/>
      <c r="CI52" s="382"/>
      <c r="CJ52" s="382">
        <v>0.33333333333333331</v>
      </c>
      <c r="CK52" s="382">
        <v>0.33333333333333331</v>
      </c>
      <c r="CL52" s="382">
        <v>0.33333333333333331</v>
      </c>
      <c r="CM52" s="382">
        <v>0.33333333333333331</v>
      </c>
      <c r="CN52" s="382">
        <v>0.33333333333333331</v>
      </c>
      <c r="CO52" s="382">
        <v>0.33333333333333331</v>
      </c>
    </row>
    <row r="53" spans="1:94" ht="13.5" customHeight="1" thickBot="1" x14ac:dyDescent="0.2">
      <c r="B53" s="229"/>
      <c r="C53" s="205">
        <v>4.2</v>
      </c>
      <c r="D53" s="227" t="s">
        <v>310</v>
      </c>
      <c r="E53" s="246"/>
      <c r="F53" s="739"/>
      <c r="G53"/>
      <c r="H53" s="693"/>
      <c r="I53" s="694"/>
      <c r="J53" s="209" t="str">
        <f>IF(COUNTIF(J54:J57,$AA$3)&gt;=ROWS(J54:J57),$AA$3,"")</f>
        <v/>
      </c>
      <c r="K53" s="292" t="str">
        <f>IF(COUNTIF(K54:K57,$AA$3)&gt;=ROWS(K54:K57),$AA$3,"")</f>
        <v/>
      </c>
      <c r="L53" s="617">
        <f t="shared" si="21"/>
        <v>2</v>
      </c>
      <c r="M53" s="1">
        <f t="shared" si="22"/>
        <v>2</v>
      </c>
      <c r="N53"/>
      <c r="O53" s="1">
        <f t="shared" si="41"/>
        <v>0</v>
      </c>
      <c r="P53" s="1">
        <f t="shared" si="41"/>
        <v>0</v>
      </c>
      <c r="Q53" s="1">
        <f t="shared" si="41"/>
        <v>0</v>
      </c>
      <c r="R53" s="1">
        <f t="shared" si="41"/>
        <v>0</v>
      </c>
      <c r="S53" s="1">
        <f t="shared" si="41"/>
        <v>0</v>
      </c>
      <c r="T53" s="1">
        <f t="shared" si="41"/>
        <v>0</v>
      </c>
      <c r="U53" s="1">
        <f t="shared" si="40"/>
        <v>0</v>
      </c>
      <c r="V53" s="1">
        <f t="shared" si="40"/>
        <v>0</v>
      </c>
      <c r="W53" s="1">
        <f t="shared" si="40"/>
        <v>0</v>
      </c>
      <c r="X53" s="1">
        <f t="shared" si="40"/>
        <v>0</v>
      </c>
      <c r="Y53" s="1">
        <f t="shared" si="40"/>
        <v>0</v>
      </c>
      <c r="Z53" s="1">
        <f t="shared" si="40"/>
        <v>0</v>
      </c>
      <c r="AA53" s="1">
        <f t="shared" si="40"/>
        <v>0</v>
      </c>
      <c r="AB53"/>
      <c r="AC53" s="695" t="s">
        <v>838</v>
      </c>
      <c r="AD53" s="695" t="s">
        <v>838</v>
      </c>
      <c r="AE53" s="695" t="s">
        <v>838</v>
      </c>
      <c r="AF53" s="695" t="s">
        <v>838</v>
      </c>
      <c r="AG53" s="695" t="s">
        <v>838</v>
      </c>
      <c r="AH53" s="695" t="s">
        <v>838</v>
      </c>
      <c r="AI53" s="695" t="s">
        <v>838</v>
      </c>
      <c r="AJ53" s="695" t="s">
        <v>838</v>
      </c>
      <c r="AK53" s="695" t="s">
        <v>838</v>
      </c>
      <c r="AL53" s="695" t="s">
        <v>838</v>
      </c>
      <c r="AM53" s="695" t="s">
        <v>838</v>
      </c>
      <c r="AN53" s="695" t="s">
        <v>838</v>
      </c>
      <c r="AO53" s="695" t="s">
        <v>838</v>
      </c>
      <c r="AP53"/>
      <c r="AQ53" s="335"/>
      <c r="AR53" s="366">
        <f t="shared" si="33"/>
        <v>4.2</v>
      </c>
      <c r="AS53" s="366" t="str">
        <f t="shared" si="34"/>
        <v xml:space="preserve"> Q1 4</v>
      </c>
      <c r="AT53" s="366" t="str">
        <f t="shared" si="35"/>
        <v>換気</v>
      </c>
      <c r="AU53" s="454">
        <f t="shared" si="19"/>
        <v>0.3</v>
      </c>
      <c r="AV53" s="454">
        <f t="shared" si="7"/>
        <v>0.3</v>
      </c>
      <c r="AW53" s="454">
        <f t="shared" si="8"/>
        <v>0.3</v>
      </c>
      <c r="AX53" s="454">
        <f t="shared" si="9"/>
        <v>0.3</v>
      </c>
      <c r="AY53" s="454">
        <f t="shared" si="10"/>
        <v>0.3</v>
      </c>
      <c r="AZ53" s="454">
        <f t="shared" si="11"/>
        <v>0.3</v>
      </c>
      <c r="BA53" s="454">
        <f t="shared" si="12"/>
        <v>0.4</v>
      </c>
      <c r="BB53" s="456">
        <f t="shared" si="13"/>
        <v>0.3</v>
      </c>
      <c r="BC53" s="454">
        <f t="shared" si="14"/>
        <v>0.3</v>
      </c>
      <c r="BD53" s="454">
        <f t="shared" si="15"/>
        <v>0.3</v>
      </c>
      <c r="BE53" s="455">
        <f t="shared" si="20"/>
        <v>0.375</v>
      </c>
      <c r="BF53" s="454">
        <f t="shared" si="16"/>
        <v>0.375</v>
      </c>
      <c r="BG53" s="454">
        <f t="shared" si="17"/>
        <v>0.375</v>
      </c>
      <c r="BH53" s="370"/>
      <c r="BI53" s="393">
        <v>4.2</v>
      </c>
      <c r="BJ53" s="425" t="s">
        <v>49</v>
      </c>
      <c r="BK53" s="443" t="s">
        <v>310</v>
      </c>
      <c r="BL53" s="382">
        <v>0.3</v>
      </c>
      <c r="BM53" s="382">
        <v>0.3</v>
      </c>
      <c r="BN53" s="382">
        <v>0.3</v>
      </c>
      <c r="BO53" s="382">
        <v>0.3</v>
      </c>
      <c r="BP53" s="382">
        <v>0.3</v>
      </c>
      <c r="BQ53" s="382">
        <v>0.3</v>
      </c>
      <c r="BR53" s="382">
        <v>0.4</v>
      </c>
      <c r="BS53" s="383">
        <v>0.3</v>
      </c>
      <c r="BT53" s="382">
        <v>0.3</v>
      </c>
      <c r="BU53" s="371">
        <v>0.3</v>
      </c>
      <c r="BV53" s="373">
        <v>0.375</v>
      </c>
      <c r="BW53" s="371">
        <v>0.375</v>
      </c>
      <c r="BX53" s="371">
        <v>0.375</v>
      </c>
      <c r="BZ53" s="393">
        <v>4.2</v>
      </c>
      <c r="CA53" s="425" t="s">
        <v>49</v>
      </c>
      <c r="CB53" s="443" t="s">
        <v>310</v>
      </c>
      <c r="CC53" s="382">
        <v>0.3</v>
      </c>
      <c r="CD53" s="382">
        <v>0.3</v>
      </c>
      <c r="CE53" s="382">
        <v>0.3</v>
      </c>
      <c r="CF53" s="382">
        <v>0.3</v>
      </c>
      <c r="CG53" s="382">
        <v>0.3</v>
      </c>
      <c r="CH53" s="382">
        <v>0.3</v>
      </c>
      <c r="CI53" s="382">
        <v>0.4</v>
      </c>
      <c r="CJ53" s="383">
        <v>0.3</v>
      </c>
      <c r="CK53" s="382">
        <v>0.3</v>
      </c>
      <c r="CL53" s="382">
        <v>0.3</v>
      </c>
      <c r="CM53" s="384">
        <v>0.375</v>
      </c>
      <c r="CN53" s="382">
        <v>0.375</v>
      </c>
      <c r="CO53" s="382">
        <v>0.375</v>
      </c>
    </row>
    <row r="54" spans="1:94" ht="13.5" customHeight="1" x14ac:dyDescent="0.15">
      <c r="B54" s="229"/>
      <c r="C54" s="624"/>
      <c r="D54" s="211">
        <v>1</v>
      </c>
      <c r="E54" s="223" t="s">
        <v>311</v>
      </c>
      <c r="F54" s="741"/>
      <c r="G54"/>
      <c r="H54" s="678">
        <f>IF(SUMPRODUCT($AC$7:$AL$7,O54:X54)=0,0,SUMPRODUCT($AC$7:$AL$7,AC54:AL54)/SUMPRODUCT($AC$7:$AL$7,O54:X54))</f>
        <v>4</v>
      </c>
      <c r="I54" s="678">
        <f>IF(SUMPRODUCT($AM$7:$AO$7,Y54:AA54)=0,0,SUMPRODUCT($AM$7:$AO$7,AM54:AO54)/SUMPRODUCT($AM$7:$AO$7,Y54:AA54))</f>
        <v>0</v>
      </c>
      <c r="J54" s="214"/>
      <c r="K54" s="214"/>
      <c r="L54" s="617">
        <f t="shared" si="21"/>
        <v>2</v>
      </c>
      <c r="M54" s="1">
        <f t="shared" si="22"/>
        <v>2</v>
      </c>
      <c r="N54"/>
      <c r="O54" s="1">
        <f t="shared" si="41"/>
        <v>1</v>
      </c>
      <c r="P54" s="1">
        <f t="shared" si="41"/>
        <v>0</v>
      </c>
      <c r="Q54" s="1">
        <f t="shared" si="41"/>
        <v>0</v>
      </c>
      <c r="R54" s="1">
        <f t="shared" si="41"/>
        <v>0</v>
      </c>
      <c r="S54" s="1">
        <f t="shared" si="41"/>
        <v>0</v>
      </c>
      <c r="T54" s="1">
        <f t="shared" si="41"/>
        <v>0</v>
      </c>
      <c r="U54" s="1">
        <f t="shared" si="40"/>
        <v>0</v>
      </c>
      <c r="V54" s="1">
        <f t="shared" si="40"/>
        <v>0</v>
      </c>
      <c r="W54" s="1">
        <f t="shared" si="40"/>
        <v>0</v>
      </c>
      <c r="X54" s="1">
        <f t="shared" si="40"/>
        <v>0</v>
      </c>
      <c r="Y54" s="1">
        <f t="shared" si="40"/>
        <v>0</v>
      </c>
      <c r="Z54" s="1">
        <f t="shared" si="40"/>
        <v>0</v>
      </c>
      <c r="AA54" s="1">
        <f t="shared" si="40"/>
        <v>0</v>
      </c>
      <c r="AB54"/>
      <c r="AC54" s="679">
        <v>4</v>
      </c>
      <c r="AD54" s="679"/>
      <c r="AE54" s="679"/>
      <c r="AF54" s="679"/>
      <c r="AG54" s="679"/>
      <c r="AH54" s="679"/>
      <c r="AI54" s="679"/>
      <c r="AJ54" s="679"/>
      <c r="AK54" s="679"/>
      <c r="AL54" s="679"/>
      <c r="AM54" s="679"/>
      <c r="AN54" s="679"/>
      <c r="AO54" s="679"/>
      <c r="AP54"/>
      <c r="AQ54" s="335"/>
      <c r="AR54" s="366" t="str">
        <f t="shared" si="33"/>
        <v>4.2.1</v>
      </c>
      <c r="AS54" s="366" t="str">
        <f t="shared" si="34"/>
        <v xml:space="preserve"> Q1 4.2</v>
      </c>
      <c r="AT54" s="366" t="str">
        <f t="shared" si="35"/>
        <v>換気量</v>
      </c>
      <c r="AU54" s="454">
        <f t="shared" si="19"/>
        <v>0.25</v>
      </c>
      <c r="AV54" s="454">
        <f t="shared" si="7"/>
        <v>0.25</v>
      </c>
      <c r="AW54" s="454">
        <f t="shared" si="8"/>
        <v>0.33333333333333331</v>
      </c>
      <c r="AX54" s="454">
        <f t="shared" si="9"/>
        <v>0.33333333333333331</v>
      </c>
      <c r="AY54" s="454">
        <f t="shared" si="10"/>
        <v>0.33333333333333331</v>
      </c>
      <c r="AZ54" s="454">
        <f t="shared" si="11"/>
        <v>0.33333333333333331</v>
      </c>
      <c r="BA54" s="454">
        <f t="shared" si="12"/>
        <v>0.5</v>
      </c>
      <c r="BB54" s="456">
        <f t="shared" si="13"/>
        <v>0.33333333333333331</v>
      </c>
      <c r="BC54" s="454">
        <f t="shared" si="14"/>
        <v>0.25</v>
      </c>
      <c r="BD54" s="454">
        <f t="shared" si="15"/>
        <v>0.25</v>
      </c>
      <c r="BE54" s="455">
        <f t="shared" si="20"/>
        <v>0.25</v>
      </c>
      <c r="BF54" s="454">
        <f t="shared" si="16"/>
        <v>0.25</v>
      </c>
      <c r="BG54" s="454">
        <f t="shared" si="17"/>
        <v>0.25</v>
      </c>
      <c r="BH54" s="378"/>
      <c r="BI54" s="393" t="s">
        <v>845</v>
      </c>
      <c r="BJ54" s="425" t="s">
        <v>54</v>
      </c>
      <c r="BK54" s="548" t="s">
        <v>55</v>
      </c>
      <c r="BL54" s="382">
        <v>0.25</v>
      </c>
      <c r="BM54" s="382">
        <v>0.25</v>
      </c>
      <c r="BN54" s="385">
        <v>0.33333333333333331</v>
      </c>
      <c r="BO54" s="385">
        <v>0.33333333333333331</v>
      </c>
      <c r="BP54" s="385">
        <v>0.33333333333333331</v>
      </c>
      <c r="BQ54" s="385">
        <v>0.33333333333333331</v>
      </c>
      <c r="BR54" s="382"/>
      <c r="BS54" s="385">
        <v>0.33333333333333331</v>
      </c>
      <c r="BT54" s="382">
        <v>0.25</v>
      </c>
      <c r="BU54" s="371">
        <v>0.25</v>
      </c>
      <c r="BV54" s="373">
        <v>0.25</v>
      </c>
      <c r="BW54" s="371">
        <v>0.25</v>
      </c>
      <c r="BX54" s="371"/>
      <c r="BZ54" s="393" t="s">
        <v>564</v>
      </c>
      <c r="CA54" s="425" t="s">
        <v>54</v>
      </c>
      <c r="CB54" s="548" t="s">
        <v>55</v>
      </c>
      <c r="CC54" s="382">
        <v>0.25</v>
      </c>
      <c r="CD54" s="382">
        <v>0.25</v>
      </c>
      <c r="CE54" s="382">
        <v>0.33333333333333331</v>
      </c>
      <c r="CF54" s="382">
        <v>0.33333333333333331</v>
      </c>
      <c r="CG54" s="382">
        <v>0.33333333333333331</v>
      </c>
      <c r="CH54" s="382">
        <v>0.33333333333333331</v>
      </c>
      <c r="CI54" s="382">
        <v>0.5</v>
      </c>
      <c r="CJ54" s="382">
        <v>0.33333333333333331</v>
      </c>
      <c r="CK54" s="382">
        <v>0.25</v>
      </c>
      <c r="CL54" s="382">
        <v>0.25</v>
      </c>
      <c r="CM54" s="384">
        <v>0.25</v>
      </c>
      <c r="CN54" s="382">
        <v>0.25</v>
      </c>
      <c r="CO54" s="382">
        <v>0.25</v>
      </c>
    </row>
    <row r="55" spans="1:94" ht="13.5" customHeight="1" x14ac:dyDescent="0.15">
      <c r="B55" s="229"/>
      <c r="C55" s="624"/>
      <c r="D55" s="211">
        <v>2</v>
      </c>
      <c r="E55" s="223" t="s">
        <v>312</v>
      </c>
      <c r="F55" s="739"/>
      <c r="G55"/>
      <c r="H55" s="680">
        <f t="shared" ref="H55:H56" si="45">IF(SUMPRODUCT($AC$7:$AL$7,O55:X55)=0,0,SUMPRODUCT($AC$7:$AL$7,AC55:AL55)/SUMPRODUCT($AC$7:$AL$7,O55:X55))</f>
        <v>4</v>
      </c>
      <c r="I55" s="680">
        <f t="shared" ref="I55:I56" si="46">IF(SUMPRODUCT($AM$7:$AO$7,Y55:AA55)=0,0,SUMPRODUCT($AM$7:$AO$7,AM55:AO55)/SUMPRODUCT($AM$7:$AO$7,Y55:AA55))</f>
        <v>0</v>
      </c>
      <c r="J55" s="220"/>
      <c r="K55" s="220"/>
      <c r="L55" s="617">
        <f t="shared" si="21"/>
        <v>2</v>
      </c>
      <c r="M55" s="1">
        <f t="shared" si="22"/>
        <v>2</v>
      </c>
      <c r="N55"/>
      <c r="O55" s="1">
        <f t="shared" si="41"/>
        <v>1</v>
      </c>
      <c r="P55" s="1">
        <f t="shared" si="41"/>
        <v>0</v>
      </c>
      <c r="Q55" s="1">
        <f t="shared" si="41"/>
        <v>0</v>
      </c>
      <c r="R55" s="1">
        <f t="shared" si="41"/>
        <v>0</v>
      </c>
      <c r="S55" s="1">
        <f t="shared" si="41"/>
        <v>0</v>
      </c>
      <c r="T55" s="1">
        <f t="shared" si="41"/>
        <v>0</v>
      </c>
      <c r="U55" s="1">
        <f t="shared" si="40"/>
        <v>0</v>
      </c>
      <c r="V55" s="1">
        <f t="shared" si="40"/>
        <v>0</v>
      </c>
      <c r="W55" s="1">
        <f t="shared" si="40"/>
        <v>0</v>
      </c>
      <c r="X55" s="1">
        <f t="shared" si="40"/>
        <v>0</v>
      </c>
      <c r="Y55" s="1">
        <f t="shared" si="40"/>
        <v>0</v>
      </c>
      <c r="Z55" s="1">
        <f t="shared" si="40"/>
        <v>0</v>
      </c>
      <c r="AA55" s="1">
        <f t="shared" si="40"/>
        <v>0</v>
      </c>
      <c r="AB55"/>
      <c r="AC55" s="681">
        <v>4</v>
      </c>
      <c r="AD55" s="681"/>
      <c r="AE55" s="681"/>
      <c r="AF55" s="681"/>
      <c r="AG55" s="681"/>
      <c r="AH55" s="681"/>
      <c r="AI55" s="681"/>
      <c r="AJ55" s="681"/>
      <c r="AK55" s="681"/>
      <c r="AL55" s="681"/>
      <c r="AM55" s="681"/>
      <c r="AN55" s="681"/>
      <c r="AO55" s="681"/>
      <c r="AP55"/>
      <c r="AQ55" s="335"/>
      <c r="AR55" s="366" t="str">
        <f t="shared" si="33"/>
        <v>4.2.2</v>
      </c>
      <c r="AS55" s="366" t="str">
        <f t="shared" si="34"/>
        <v xml:space="preserve"> Q1 4.2</v>
      </c>
      <c r="AT55" s="366" t="str">
        <f t="shared" si="35"/>
        <v>自然換気性能</v>
      </c>
      <c r="AU55" s="454">
        <f t="shared" si="19"/>
        <v>0.25</v>
      </c>
      <c r="AV55" s="454">
        <f t="shared" si="7"/>
        <v>0.25</v>
      </c>
      <c r="AW55" s="454">
        <f t="shared" si="8"/>
        <v>0</v>
      </c>
      <c r="AX55" s="454">
        <f t="shared" si="9"/>
        <v>0</v>
      </c>
      <c r="AY55" s="454">
        <f t="shared" si="10"/>
        <v>0</v>
      </c>
      <c r="AZ55" s="454">
        <f t="shared" si="11"/>
        <v>0</v>
      </c>
      <c r="BA55" s="454">
        <f t="shared" si="12"/>
        <v>0</v>
      </c>
      <c r="BB55" s="456">
        <f t="shared" si="13"/>
        <v>0</v>
      </c>
      <c r="BC55" s="454">
        <f t="shared" si="14"/>
        <v>0.25</v>
      </c>
      <c r="BD55" s="454">
        <f t="shared" si="15"/>
        <v>0.25</v>
      </c>
      <c r="BE55" s="455">
        <f t="shared" si="20"/>
        <v>0.25</v>
      </c>
      <c r="BF55" s="454">
        <f t="shared" si="16"/>
        <v>0.25</v>
      </c>
      <c r="BG55" s="454">
        <f t="shared" si="17"/>
        <v>0.25</v>
      </c>
      <c r="BH55" s="378"/>
      <c r="BI55" s="393" t="s">
        <v>846</v>
      </c>
      <c r="BJ55" s="425" t="s">
        <v>54</v>
      </c>
      <c r="BK55" s="548" t="s">
        <v>56</v>
      </c>
      <c r="BL55" s="382">
        <v>0.25</v>
      </c>
      <c r="BM55" s="382">
        <v>0.25</v>
      </c>
      <c r="BN55" s="382"/>
      <c r="BO55" s="382"/>
      <c r="BP55" s="382"/>
      <c r="BQ55" s="382"/>
      <c r="BR55" s="382"/>
      <c r="BS55" s="383"/>
      <c r="BT55" s="382">
        <v>0.25</v>
      </c>
      <c r="BU55" s="371">
        <v>0.25</v>
      </c>
      <c r="BV55" s="373">
        <v>0.25</v>
      </c>
      <c r="BW55" s="371">
        <v>0.25</v>
      </c>
      <c r="BX55" s="371">
        <v>0.33</v>
      </c>
      <c r="BZ55" s="393" t="s">
        <v>566</v>
      </c>
      <c r="CA55" s="425" t="s">
        <v>54</v>
      </c>
      <c r="CB55" s="548" t="s">
        <v>56</v>
      </c>
      <c r="CC55" s="382">
        <v>0.25</v>
      </c>
      <c r="CD55" s="382">
        <v>0.25</v>
      </c>
      <c r="CE55" s="382"/>
      <c r="CF55" s="382"/>
      <c r="CG55" s="382"/>
      <c r="CH55" s="382"/>
      <c r="CI55" s="382"/>
      <c r="CJ55" s="383"/>
      <c r="CK55" s="382">
        <v>0.25</v>
      </c>
      <c r="CL55" s="382">
        <v>0.25</v>
      </c>
      <c r="CM55" s="384">
        <v>0.25</v>
      </c>
      <c r="CN55" s="382">
        <v>0.25</v>
      </c>
      <c r="CO55" s="382">
        <v>0.25</v>
      </c>
    </row>
    <row r="56" spans="1:94" ht="13.5" customHeight="1" thickBot="1" x14ac:dyDescent="0.2">
      <c r="B56" s="229"/>
      <c r="C56" s="624"/>
      <c r="D56" s="211">
        <v>3</v>
      </c>
      <c r="E56" s="223" t="s">
        <v>313</v>
      </c>
      <c r="F56" s="739"/>
      <c r="G56"/>
      <c r="H56" s="673">
        <f t="shared" si="45"/>
        <v>4</v>
      </c>
      <c r="I56" s="673">
        <f t="shared" si="46"/>
        <v>0</v>
      </c>
      <c r="J56" s="217"/>
      <c r="K56" s="217"/>
      <c r="L56" s="617">
        <f t="shared" si="21"/>
        <v>2</v>
      </c>
      <c r="M56" s="1">
        <f t="shared" si="22"/>
        <v>2</v>
      </c>
      <c r="N56"/>
      <c r="O56" s="1">
        <f t="shared" si="41"/>
        <v>1</v>
      </c>
      <c r="P56" s="1">
        <f t="shared" si="41"/>
        <v>0</v>
      </c>
      <c r="Q56" s="1">
        <f t="shared" si="41"/>
        <v>0</v>
      </c>
      <c r="R56" s="1">
        <f t="shared" si="41"/>
        <v>0</v>
      </c>
      <c r="S56" s="1">
        <f t="shared" si="41"/>
        <v>0</v>
      </c>
      <c r="T56" s="1">
        <f t="shared" si="41"/>
        <v>0</v>
      </c>
      <c r="U56" s="1">
        <f t="shared" si="40"/>
        <v>0</v>
      </c>
      <c r="V56" s="1">
        <f t="shared" si="40"/>
        <v>0</v>
      </c>
      <c r="W56" s="1">
        <f t="shared" si="40"/>
        <v>0</v>
      </c>
      <c r="X56" s="1">
        <f t="shared" si="40"/>
        <v>0</v>
      </c>
      <c r="Y56" s="1">
        <f t="shared" si="40"/>
        <v>0</v>
      </c>
      <c r="Z56" s="1">
        <f t="shared" si="40"/>
        <v>0</v>
      </c>
      <c r="AA56" s="1">
        <f t="shared" si="40"/>
        <v>0</v>
      </c>
      <c r="AB56"/>
      <c r="AC56" s="674">
        <v>4</v>
      </c>
      <c r="AD56" s="674"/>
      <c r="AE56" s="674"/>
      <c r="AF56" s="674"/>
      <c r="AG56" s="674"/>
      <c r="AH56" s="674"/>
      <c r="AI56" s="674"/>
      <c r="AJ56" s="674"/>
      <c r="AK56" s="674"/>
      <c r="AL56" s="674"/>
      <c r="AM56" s="674"/>
      <c r="AN56" s="674"/>
      <c r="AO56" s="674"/>
      <c r="AP56"/>
      <c r="AQ56" s="335"/>
      <c r="AR56" s="366" t="str">
        <f t="shared" si="33"/>
        <v>4.2.3</v>
      </c>
      <c r="AS56" s="366" t="str">
        <f t="shared" si="34"/>
        <v xml:space="preserve"> Q1 4.2</v>
      </c>
      <c r="AT56" s="366" t="str">
        <f t="shared" si="35"/>
        <v>取り入れ外気への配慮</v>
      </c>
      <c r="AU56" s="454">
        <f t="shared" si="19"/>
        <v>0.25</v>
      </c>
      <c r="AV56" s="454">
        <f t="shared" si="7"/>
        <v>0.25</v>
      </c>
      <c r="AW56" s="454">
        <f t="shared" si="8"/>
        <v>0.33333333333333331</v>
      </c>
      <c r="AX56" s="454">
        <f t="shared" si="9"/>
        <v>0.33333333333333331</v>
      </c>
      <c r="AY56" s="454">
        <f t="shared" si="10"/>
        <v>0.33333333333333331</v>
      </c>
      <c r="AZ56" s="454">
        <f t="shared" si="11"/>
        <v>0.33333333333333331</v>
      </c>
      <c r="BA56" s="454">
        <f t="shared" si="12"/>
        <v>0.5</v>
      </c>
      <c r="BB56" s="456">
        <f t="shared" si="13"/>
        <v>0.33333333333333331</v>
      </c>
      <c r="BC56" s="454">
        <f t="shared" si="14"/>
        <v>0.25</v>
      </c>
      <c r="BD56" s="454">
        <f t="shared" si="15"/>
        <v>0.25</v>
      </c>
      <c r="BE56" s="455">
        <f t="shared" si="20"/>
        <v>0.25</v>
      </c>
      <c r="BF56" s="454">
        <f t="shared" si="16"/>
        <v>0.25</v>
      </c>
      <c r="BG56" s="454">
        <f t="shared" si="17"/>
        <v>0.25</v>
      </c>
      <c r="BH56" s="378"/>
      <c r="BI56" s="393" t="s">
        <v>847</v>
      </c>
      <c r="BJ56" s="425" t="s">
        <v>54</v>
      </c>
      <c r="BK56" s="548" t="s">
        <v>57</v>
      </c>
      <c r="BL56" s="382">
        <v>0.25</v>
      </c>
      <c r="BM56" s="382">
        <v>0.25</v>
      </c>
      <c r="BN56" s="385">
        <v>0.33333333333333331</v>
      </c>
      <c r="BO56" s="385">
        <v>0.33333333333333331</v>
      </c>
      <c r="BP56" s="385">
        <v>0.33333333333333331</v>
      </c>
      <c r="BQ56" s="385">
        <v>0.33333333333333331</v>
      </c>
      <c r="BR56" s="382">
        <v>1</v>
      </c>
      <c r="BS56" s="385">
        <v>0.33333333333333331</v>
      </c>
      <c r="BT56" s="382">
        <v>0.25</v>
      </c>
      <c r="BU56" s="371">
        <v>0.25</v>
      </c>
      <c r="BV56" s="373">
        <v>0.25</v>
      </c>
      <c r="BW56" s="371">
        <v>0.25</v>
      </c>
      <c r="BX56" s="371">
        <v>0.33</v>
      </c>
      <c r="BZ56" s="393" t="s">
        <v>567</v>
      </c>
      <c r="CA56" s="425" t="s">
        <v>54</v>
      </c>
      <c r="CB56" s="548" t="s">
        <v>57</v>
      </c>
      <c r="CC56" s="382">
        <v>0.25</v>
      </c>
      <c r="CD56" s="382">
        <v>0.25</v>
      </c>
      <c r="CE56" s="382">
        <v>0.33333333333333331</v>
      </c>
      <c r="CF56" s="382">
        <v>0.33333333333333331</v>
      </c>
      <c r="CG56" s="382">
        <v>0.33333333333333331</v>
      </c>
      <c r="CH56" s="382">
        <v>0.33333333333333331</v>
      </c>
      <c r="CI56" s="382">
        <v>0.5</v>
      </c>
      <c r="CJ56" s="382">
        <v>0.33333333333333331</v>
      </c>
      <c r="CK56" s="382">
        <v>0.25</v>
      </c>
      <c r="CL56" s="382">
        <v>0.25</v>
      </c>
      <c r="CM56" s="384">
        <v>0.25</v>
      </c>
      <c r="CN56" s="382">
        <v>0.25</v>
      </c>
      <c r="CO56" s="382">
        <v>0.25</v>
      </c>
    </row>
    <row r="57" spans="1:94" ht="13.5" hidden="1" customHeight="1" x14ac:dyDescent="0.15">
      <c r="B57" s="229"/>
      <c r="C57" s="625"/>
      <c r="D57" s="585">
        <v>4</v>
      </c>
      <c r="E57" s="567" t="s">
        <v>314</v>
      </c>
      <c r="F57" s="739"/>
      <c r="G57"/>
      <c r="H57" s="673">
        <f t="shared" si="31"/>
        <v>0</v>
      </c>
      <c r="I57" s="673">
        <f t="shared" si="32"/>
        <v>0</v>
      </c>
      <c r="J57" s="586" t="s">
        <v>270</v>
      </c>
      <c r="K57" s="305" t="s">
        <v>270</v>
      </c>
      <c r="L57" s="617">
        <f t="shared" si="21"/>
        <v>0</v>
      </c>
      <c r="M57" s="1">
        <f t="shared" si="22"/>
        <v>0</v>
      </c>
      <c r="N57"/>
      <c r="O57" s="1">
        <f t="shared" si="41"/>
        <v>0</v>
      </c>
      <c r="P57" s="1">
        <f t="shared" si="41"/>
        <v>0</v>
      </c>
      <c r="Q57" s="1">
        <f t="shared" si="41"/>
        <v>0</v>
      </c>
      <c r="R57" s="1">
        <f t="shared" si="41"/>
        <v>0</v>
      </c>
      <c r="S57" s="1">
        <f t="shared" si="41"/>
        <v>0</v>
      </c>
      <c r="T57" s="1">
        <f t="shared" si="41"/>
        <v>0</v>
      </c>
      <c r="U57" s="1">
        <f t="shared" si="40"/>
        <v>0</v>
      </c>
      <c r="V57" s="1">
        <f t="shared" si="40"/>
        <v>0</v>
      </c>
      <c r="W57" s="1">
        <f t="shared" si="40"/>
        <v>0</v>
      </c>
      <c r="X57" s="1">
        <f t="shared" si="40"/>
        <v>0</v>
      </c>
      <c r="Y57" s="1">
        <f t="shared" si="40"/>
        <v>0</v>
      </c>
      <c r="Z57" s="1">
        <f t="shared" si="40"/>
        <v>0</v>
      </c>
      <c r="AA57" s="1">
        <f t="shared" si="40"/>
        <v>0</v>
      </c>
      <c r="AB57"/>
      <c r="AC57" s="674" t="s">
        <v>838</v>
      </c>
      <c r="AD57" s="674" t="s">
        <v>838</v>
      </c>
      <c r="AE57" s="674" t="s">
        <v>838</v>
      </c>
      <c r="AF57" s="674" t="s">
        <v>838</v>
      </c>
      <c r="AG57" s="674" t="s">
        <v>838</v>
      </c>
      <c r="AH57" s="674" t="s">
        <v>838</v>
      </c>
      <c r="AI57" s="674" t="s">
        <v>838</v>
      </c>
      <c r="AJ57" s="674" t="s">
        <v>838</v>
      </c>
      <c r="AK57" s="674" t="s">
        <v>838</v>
      </c>
      <c r="AL57" s="674" t="s">
        <v>838</v>
      </c>
      <c r="AM57" s="674" t="s">
        <v>838</v>
      </c>
      <c r="AN57" s="674" t="s">
        <v>838</v>
      </c>
      <c r="AO57" s="674" t="s">
        <v>838</v>
      </c>
      <c r="AP57"/>
      <c r="AQ57" s="335"/>
      <c r="AR57" s="366" t="str">
        <f t="shared" si="33"/>
        <v>4.2.4</v>
      </c>
      <c r="AS57" s="366" t="str">
        <f t="shared" si="34"/>
        <v xml:space="preserve"> Q1 4.2</v>
      </c>
      <c r="AT57" s="366" t="str">
        <f t="shared" si="35"/>
        <v>給気計画</v>
      </c>
      <c r="AU57" s="454">
        <f t="shared" si="19"/>
        <v>0.25</v>
      </c>
      <c r="AV57" s="454">
        <f t="shared" si="7"/>
        <v>0.25</v>
      </c>
      <c r="AW57" s="454">
        <f t="shared" si="8"/>
        <v>0.33333333333333331</v>
      </c>
      <c r="AX57" s="454">
        <f t="shared" si="9"/>
        <v>0.33333333333333331</v>
      </c>
      <c r="AY57" s="454">
        <f t="shared" si="10"/>
        <v>0.33333333333333331</v>
      </c>
      <c r="AZ57" s="454">
        <f t="shared" si="11"/>
        <v>0.33333333333333331</v>
      </c>
      <c r="BA57" s="454">
        <f t="shared" si="12"/>
        <v>0</v>
      </c>
      <c r="BB57" s="456">
        <f t="shared" si="13"/>
        <v>0.33333333333333331</v>
      </c>
      <c r="BC57" s="454">
        <f t="shared" si="14"/>
        <v>0.25</v>
      </c>
      <c r="BD57" s="454">
        <f t="shared" si="15"/>
        <v>0.25</v>
      </c>
      <c r="BE57" s="455">
        <f t="shared" si="20"/>
        <v>0.25</v>
      </c>
      <c r="BF57" s="454">
        <f t="shared" si="16"/>
        <v>0.25</v>
      </c>
      <c r="BG57" s="454">
        <f t="shared" si="17"/>
        <v>0.33</v>
      </c>
      <c r="BH57" s="378"/>
      <c r="BI57" s="393" t="s">
        <v>848</v>
      </c>
      <c r="BJ57" s="425" t="s">
        <v>54</v>
      </c>
      <c r="BK57" s="548" t="s">
        <v>849</v>
      </c>
      <c r="BL57" s="556">
        <v>0.25</v>
      </c>
      <c r="BM57" s="556">
        <v>0.25</v>
      </c>
      <c r="BN57" s="560">
        <v>0.33333333333333331</v>
      </c>
      <c r="BO57" s="560">
        <v>0.33333333333333331</v>
      </c>
      <c r="BP57" s="560">
        <v>0.33333333333333331</v>
      </c>
      <c r="BQ57" s="560">
        <v>0.33333333333333331</v>
      </c>
      <c r="BR57" s="556"/>
      <c r="BS57" s="560">
        <v>0.33333333333333331</v>
      </c>
      <c r="BT57" s="556">
        <v>0.25</v>
      </c>
      <c r="BU57" s="371">
        <v>0.25</v>
      </c>
      <c r="BV57" s="373">
        <v>0.25</v>
      </c>
      <c r="BW57" s="371">
        <v>0.25</v>
      </c>
      <c r="BX57" s="371">
        <v>0.33</v>
      </c>
      <c r="BZ57" s="393" t="s">
        <v>568</v>
      </c>
      <c r="CA57" s="425" t="s">
        <v>54</v>
      </c>
      <c r="CB57" s="548" t="s">
        <v>569</v>
      </c>
      <c r="CC57" s="382">
        <v>0.25</v>
      </c>
      <c r="CD57" s="382">
        <v>0.25</v>
      </c>
      <c r="CE57" s="382">
        <v>0.33333333333333331</v>
      </c>
      <c r="CF57" s="382">
        <v>0.33333333333333331</v>
      </c>
      <c r="CG57" s="382">
        <v>0.33333333333333331</v>
      </c>
      <c r="CH57" s="382">
        <v>0.33333333333333331</v>
      </c>
      <c r="CI57" s="382"/>
      <c r="CJ57" s="382">
        <v>0.33333333333333331</v>
      </c>
      <c r="CK57" s="382">
        <v>0.25</v>
      </c>
      <c r="CL57" s="382">
        <v>0.25</v>
      </c>
      <c r="CM57" s="384">
        <v>0.25</v>
      </c>
      <c r="CN57" s="382">
        <v>0.25</v>
      </c>
      <c r="CO57" s="382">
        <v>0.25</v>
      </c>
    </row>
    <row r="58" spans="1:94" ht="13.5" customHeight="1" thickBot="1" x14ac:dyDescent="0.2">
      <c r="B58" s="229"/>
      <c r="C58" s="205">
        <v>4.3</v>
      </c>
      <c r="D58" s="227" t="s">
        <v>315</v>
      </c>
      <c r="E58" s="246"/>
      <c r="F58" s="738"/>
      <c r="G58"/>
      <c r="H58" s="693"/>
      <c r="I58" s="694"/>
      <c r="J58" s="209" t="str">
        <f>IF(COUNTIF(J59:J60,$AA$3)&gt;=ROWS(J59:J60),$AA$3,"")</f>
        <v/>
      </c>
      <c r="K58" s="292" t="str">
        <f>IF(COUNTIF(K59:K60,$AA$3)&gt;=ROWS(K59:K60),$AA$3,"")</f>
        <v/>
      </c>
      <c r="L58" s="617">
        <f t="shared" si="21"/>
        <v>2</v>
      </c>
      <c r="M58" s="1">
        <f t="shared" si="22"/>
        <v>2</v>
      </c>
      <c r="N58"/>
      <c r="O58" s="1">
        <f t="shared" si="41"/>
        <v>0</v>
      </c>
      <c r="P58" s="1">
        <f t="shared" si="41"/>
        <v>0</v>
      </c>
      <c r="Q58" s="1">
        <f t="shared" si="41"/>
        <v>0</v>
      </c>
      <c r="R58" s="1">
        <f t="shared" si="41"/>
        <v>0</v>
      </c>
      <c r="S58" s="1">
        <f t="shared" si="41"/>
        <v>0</v>
      </c>
      <c r="T58" s="1">
        <f t="shared" si="41"/>
        <v>0</v>
      </c>
      <c r="U58" s="1">
        <f t="shared" si="40"/>
        <v>0</v>
      </c>
      <c r="V58" s="1">
        <f t="shared" si="40"/>
        <v>0</v>
      </c>
      <c r="W58" s="1">
        <f t="shared" si="40"/>
        <v>0</v>
      </c>
      <c r="X58" s="1">
        <f t="shared" si="40"/>
        <v>0</v>
      </c>
      <c r="Y58" s="1">
        <f t="shared" si="40"/>
        <v>0</v>
      </c>
      <c r="Z58" s="1">
        <f t="shared" si="40"/>
        <v>0</v>
      </c>
      <c r="AA58" s="1">
        <f t="shared" si="40"/>
        <v>0</v>
      </c>
      <c r="AB58"/>
      <c r="AC58" s="695" t="s">
        <v>838</v>
      </c>
      <c r="AD58" s="695" t="s">
        <v>838</v>
      </c>
      <c r="AE58" s="695" t="s">
        <v>838</v>
      </c>
      <c r="AF58" s="695" t="s">
        <v>838</v>
      </c>
      <c r="AG58" s="695" t="s">
        <v>838</v>
      </c>
      <c r="AH58" s="695" t="s">
        <v>838</v>
      </c>
      <c r="AI58" s="695" t="s">
        <v>838</v>
      </c>
      <c r="AJ58" s="695" t="s">
        <v>838</v>
      </c>
      <c r="AK58" s="695" t="s">
        <v>838</v>
      </c>
      <c r="AL58" s="695" t="s">
        <v>838</v>
      </c>
      <c r="AM58" s="695" t="s">
        <v>838</v>
      </c>
      <c r="AN58" s="695" t="s">
        <v>838</v>
      </c>
      <c r="AO58" s="695" t="s">
        <v>838</v>
      </c>
      <c r="AP58"/>
      <c r="AQ58" s="335"/>
      <c r="AR58" s="366">
        <f t="shared" si="33"/>
        <v>4.3</v>
      </c>
      <c r="AS58" s="366" t="str">
        <f t="shared" si="34"/>
        <v xml:space="preserve"> Q1 4</v>
      </c>
      <c r="AT58" s="366" t="str">
        <f t="shared" si="35"/>
        <v>運用管理</v>
      </c>
      <c r="AU58" s="454">
        <f t="shared" si="19"/>
        <v>0.2</v>
      </c>
      <c r="AV58" s="454">
        <f t="shared" si="7"/>
        <v>0.2</v>
      </c>
      <c r="AW58" s="454">
        <f t="shared" si="8"/>
        <v>0.2</v>
      </c>
      <c r="AX58" s="454">
        <f t="shared" si="9"/>
        <v>0.2</v>
      </c>
      <c r="AY58" s="454">
        <f t="shared" si="10"/>
        <v>0.2</v>
      </c>
      <c r="AZ58" s="454">
        <f t="shared" si="11"/>
        <v>0.2</v>
      </c>
      <c r="BA58" s="454">
        <f t="shared" si="12"/>
        <v>0</v>
      </c>
      <c r="BB58" s="456">
        <f t="shared" si="13"/>
        <v>0.2</v>
      </c>
      <c r="BC58" s="454">
        <f t="shared" si="14"/>
        <v>0.2</v>
      </c>
      <c r="BD58" s="454">
        <f t="shared" si="15"/>
        <v>0.2</v>
      </c>
      <c r="BE58" s="455">
        <f t="shared" si="20"/>
        <v>0</v>
      </c>
      <c r="BF58" s="454">
        <f t="shared" si="16"/>
        <v>0</v>
      </c>
      <c r="BG58" s="454">
        <f t="shared" si="17"/>
        <v>0</v>
      </c>
      <c r="BH58" s="370"/>
      <c r="BI58" s="393">
        <v>4.3</v>
      </c>
      <c r="BJ58" s="425" t="s">
        <v>49</v>
      </c>
      <c r="BK58" s="443" t="s">
        <v>315</v>
      </c>
      <c r="BL58" s="382">
        <v>0.2</v>
      </c>
      <c r="BM58" s="382">
        <v>0.2</v>
      </c>
      <c r="BN58" s="382">
        <v>0.2</v>
      </c>
      <c r="BO58" s="382">
        <v>0.2</v>
      </c>
      <c r="BP58" s="382">
        <v>0.2</v>
      </c>
      <c r="BQ58" s="382">
        <v>0.2</v>
      </c>
      <c r="BR58" s="382"/>
      <c r="BS58" s="383">
        <v>0.2</v>
      </c>
      <c r="BT58" s="382">
        <v>0.2</v>
      </c>
      <c r="BU58" s="371">
        <v>0.2</v>
      </c>
      <c r="BV58" s="373"/>
      <c r="BW58" s="371"/>
      <c r="BX58" s="371"/>
      <c r="BZ58" s="393">
        <v>4.3</v>
      </c>
      <c r="CA58" s="425" t="s">
        <v>49</v>
      </c>
      <c r="CB58" s="443" t="s">
        <v>315</v>
      </c>
      <c r="CC58" s="382">
        <v>0.2</v>
      </c>
      <c r="CD58" s="382">
        <v>0.2</v>
      </c>
      <c r="CE58" s="382">
        <v>0.2</v>
      </c>
      <c r="CF58" s="382">
        <v>0.2</v>
      </c>
      <c r="CG58" s="382">
        <v>0.2</v>
      </c>
      <c r="CH58" s="382">
        <v>0.2</v>
      </c>
      <c r="CI58" s="382"/>
      <c r="CJ58" s="383">
        <v>0.2</v>
      </c>
      <c r="CK58" s="382">
        <v>0.2</v>
      </c>
      <c r="CL58" s="382">
        <v>0.2</v>
      </c>
      <c r="CM58" s="384"/>
      <c r="CN58" s="382"/>
      <c r="CO58" s="382"/>
    </row>
    <row r="59" spans="1:94" ht="13.5" customHeight="1" x14ac:dyDescent="0.15">
      <c r="B59" s="229"/>
      <c r="C59" s="624"/>
      <c r="D59" s="211">
        <v>1</v>
      </c>
      <c r="E59" s="223" t="s">
        <v>316</v>
      </c>
      <c r="F59" s="739"/>
      <c r="G59"/>
      <c r="H59" s="678">
        <f>IF(SUMPRODUCT($AC$7:$AL$7,O59:X59)=0,0,SUMPRODUCT($AC$7:$AL$7,AC59:AL59)/SUMPRODUCT($AC$7:$AL$7,O59:X59))</f>
        <v>4</v>
      </c>
      <c r="I59" s="678">
        <f>IF(SUMPRODUCT($AM$7:$AO$7,Y59:AA59)=0,0,SUMPRODUCT($AM$7:$AO$7,AM59:AO59)/SUMPRODUCT($AM$7:$AO$7,Y59:AA59))</f>
        <v>0</v>
      </c>
      <c r="J59" s="212"/>
      <c r="K59" s="214"/>
      <c r="L59" s="617">
        <f t="shared" si="21"/>
        <v>2</v>
      </c>
      <c r="M59" s="1">
        <f t="shared" si="22"/>
        <v>2</v>
      </c>
      <c r="N59"/>
      <c r="O59" s="1">
        <f t="shared" si="41"/>
        <v>1</v>
      </c>
      <c r="P59" s="1">
        <f t="shared" si="41"/>
        <v>0</v>
      </c>
      <c r="Q59" s="1">
        <f t="shared" si="41"/>
        <v>0</v>
      </c>
      <c r="R59" s="1">
        <f t="shared" si="41"/>
        <v>0</v>
      </c>
      <c r="S59" s="1">
        <f t="shared" si="41"/>
        <v>0</v>
      </c>
      <c r="T59" s="1">
        <f t="shared" si="41"/>
        <v>0</v>
      </c>
      <c r="U59" s="1">
        <f t="shared" si="40"/>
        <v>0</v>
      </c>
      <c r="V59" s="1">
        <f t="shared" si="40"/>
        <v>0</v>
      </c>
      <c r="W59" s="1">
        <f t="shared" si="40"/>
        <v>0</v>
      </c>
      <c r="X59" s="1">
        <f t="shared" si="40"/>
        <v>0</v>
      </c>
      <c r="Y59" s="1">
        <f t="shared" si="40"/>
        <v>0</v>
      </c>
      <c r="Z59" s="1">
        <f t="shared" si="40"/>
        <v>0</v>
      </c>
      <c r="AA59" s="1">
        <f t="shared" si="40"/>
        <v>0</v>
      </c>
      <c r="AB59"/>
      <c r="AC59" s="679">
        <v>4</v>
      </c>
      <c r="AD59" s="679"/>
      <c r="AE59" s="679"/>
      <c r="AF59" s="679"/>
      <c r="AG59" s="679"/>
      <c r="AH59" s="679"/>
      <c r="AI59" s="679"/>
      <c r="AJ59" s="679"/>
      <c r="AK59" s="679"/>
      <c r="AL59" s="679"/>
      <c r="AM59" s="679"/>
      <c r="AN59" s="679"/>
      <c r="AO59" s="679"/>
      <c r="AP59"/>
      <c r="AQ59" s="335"/>
      <c r="AR59" s="366" t="str">
        <f t="shared" si="33"/>
        <v>4.3.1</v>
      </c>
      <c r="AS59" s="366" t="str">
        <f t="shared" si="34"/>
        <v xml:space="preserve"> Q1 4.3</v>
      </c>
      <c r="AT59" s="366" t="str">
        <f t="shared" si="35"/>
        <v>CO2の監視</v>
      </c>
      <c r="AU59" s="454">
        <f t="shared" si="19"/>
        <v>0.5</v>
      </c>
      <c r="AV59" s="454">
        <f t="shared" si="7"/>
        <v>0.5</v>
      </c>
      <c r="AW59" s="454">
        <f t="shared" si="8"/>
        <v>0.5</v>
      </c>
      <c r="AX59" s="454">
        <f t="shared" si="9"/>
        <v>0.5</v>
      </c>
      <c r="AY59" s="454">
        <f t="shared" si="10"/>
        <v>0</v>
      </c>
      <c r="AZ59" s="454">
        <f t="shared" si="11"/>
        <v>0</v>
      </c>
      <c r="BA59" s="454">
        <f t="shared" si="12"/>
        <v>0</v>
      </c>
      <c r="BB59" s="456">
        <f t="shared" si="13"/>
        <v>0.5</v>
      </c>
      <c r="BC59" s="454">
        <f t="shared" si="14"/>
        <v>0.5</v>
      </c>
      <c r="BD59" s="454">
        <f t="shared" si="15"/>
        <v>0.5</v>
      </c>
      <c r="BE59" s="455">
        <f t="shared" si="20"/>
        <v>0</v>
      </c>
      <c r="BF59" s="454">
        <f t="shared" si="16"/>
        <v>0</v>
      </c>
      <c r="BG59" s="454">
        <f t="shared" si="17"/>
        <v>0</v>
      </c>
      <c r="BH59" s="378"/>
      <c r="BI59" s="393" t="s">
        <v>850</v>
      </c>
      <c r="BJ59" s="425" t="s">
        <v>58</v>
      </c>
      <c r="BK59" s="548" t="s">
        <v>851</v>
      </c>
      <c r="BL59" s="382">
        <v>0.5</v>
      </c>
      <c r="BM59" s="382">
        <v>0.5</v>
      </c>
      <c r="BN59" s="382">
        <v>0.5</v>
      </c>
      <c r="BO59" s="382">
        <v>0.5</v>
      </c>
      <c r="BP59" s="382"/>
      <c r="BQ59" s="382"/>
      <c r="BR59" s="382"/>
      <c r="BS59" s="383">
        <v>0.5</v>
      </c>
      <c r="BT59" s="382">
        <v>0.5</v>
      </c>
      <c r="BU59" s="371">
        <v>0.5</v>
      </c>
      <c r="BV59" s="373"/>
      <c r="BW59" s="371"/>
      <c r="BX59" s="371"/>
      <c r="BZ59" s="393" t="s">
        <v>570</v>
      </c>
      <c r="CA59" s="425" t="s">
        <v>58</v>
      </c>
      <c r="CB59" s="548" t="s">
        <v>571</v>
      </c>
      <c r="CC59" s="382">
        <v>0.5</v>
      </c>
      <c r="CD59" s="382">
        <v>0.5</v>
      </c>
      <c r="CE59" s="382">
        <v>0.5</v>
      </c>
      <c r="CF59" s="382">
        <v>0.5</v>
      </c>
      <c r="CG59" s="382"/>
      <c r="CH59" s="382"/>
      <c r="CI59" s="382"/>
      <c r="CJ59" s="383">
        <v>0.5</v>
      </c>
      <c r="CK59" s="382">
        <v>0.5</v>
      </c>
      <c r="CL59" s="382">
        <v>0.5</v>
      </c>
      <c r="CM59" s="384"/>
      <c r="CN59" s="382"/>
      <c r="CO59" s="382"/>
    </row>
    <row r="60" spans="1:94" ht="13.5" customHeight="1" thickBot="1" x14ac:dyDescent="0.2">
      <c r="B60" s="229"/>
      <c r="C60" s="624"/>
      <c r="D60" s="253">
        <v>2</v>
      </c>
      <c r="E60" s="206" t="s">
        <v>317</v>
      </c>
      <c r="F60" s="742"/>
      <c r="G60"/>
      <c r="H60" s="673">
        <f>IF(SUMPRODUCT($AC$7:$AL$7,O60:X60)=0,0,SUMPRODUCT($AC$7:$AL$7,AC60:AL60)/SUMPRODUCT($AC$7:$AL$7,O60:X60))</f>
        <v>4</v>
      </c>
      <c r="I60" s="673">
        <f>IF(SUMPRODUCT($AM$7:$AO$7,Y60:AA60)=0,0,SUMPRODUCT($AM$7:$AO$7,AM60:AO60)/SUMPRODUCT($AM$7:$AO$7,Y60:AA60))</f>
        <v>0</v>
      </c>
      <c r="J60" s="216"/>
      <c r="K60" s="217"/>
      <c r="L60" s="617">
        <f t="shared" si="21"/>
        <v>2</v>
      </c>
      <c r="M60" s="1">
        <f t="shared" si="22"/>
        <v>2</v>
      </c>
      <c r="N60"/>
      <c r="O60" s="1">
        <f t="shared" si="41"/>
        <v>1</v>
      </c>
      <c r="P60" s="1">
        <f t="shared" si="41"/>
        <v>0</v>
      </c>
      <c r="Q60" s="1">
        <f t="shared" si="41"/>
        <v>0</v>
      </c>
      <c r="R60" s="1">
        <f t="shared" si="41"/>
        <v>0</v>
      </c>
      <c r="S60" s="1">
        <f t="shared" si="41"/>
        <v>0</v>
      </c>
      <c r="T60" s="1">
        <f t="shared" si="41"/>
        <v>0</v>
      </c>
      <c r="U60" s="1">
        <f t="shared" si="40"/>
        <v>0</v>
      </c>
      <c r="V60" s="1">
        <f t="shared" si="40"/>
        <v>0</v>
      </c>
      <c r="W60" s="1">
        <f t="shared" si="40"/>
        <v>0</v>
      </c>
      <c r="X60" s="1">
        <f t="shared" si="40"/>
        <v>0</v>
      </c>
      <c r="Y60" s="1">
        <f t="shared" si="40"/>
        <v>0</v>
      </c>
      <c r="Z60" s="1">
        <f t="shared" si="40"/>
        <v>0</v>
      </c>
      <c r="AA60" s="1">
        <f t="shared" si="40"/>
        <v>0</v>
      </c>
      <c r="AB60"/>
      <c r="AC60" s="681">
        <v>4</v>
      </c>
      <c r="AD60" s="681"/>
      <c r="AE60" s="681"/>
      <c r="AF60" s="681"/>
      <c r="AG60" s="681"/>
      <c r="AH60" s="681"/>
      <c r="AI60" s="681"/>
      <c r="AJ60" s="681"/>
      <c r="AK60" s="681"/>
      <c r="AL60" s="681"/>
      <c r="AM60" s="681"/>
      <c r="AN60" s="681"/>
      <c r="AO60" s="681"/>
      <c r="AP60"/>
      <c r="AQ60" s="335"/>
      <c r="AR60" s="366" t="str">
        <f t="shared" si="33"/>
        <v>4.3.2</v>
      </c>
      <c r="AS60" s="366" t="str">
        <f t="shared" si="34"/>
        <v xml:space="preserve"> Q1 4.3</v>
      </c>
      <c r="AT60" s="366" t="str">
        <f t="shared" si="35"/>
        <v>喫煙の制御</v>
      </c>
      <c r="AU60" s="454">
        <f t="shared" si="19"/>
        <v>0.5</v>
      </c>
      <c r="AV60" s="454">
        <f t="shared" si="7"/>
        <v>0.5</v>
      </c>
      <c r="AW60" s="454">
        <f t="shared" si="8"/>
        <v>0.5</v>
      </c>
      <c r="AX60" s="454">
        <f t="shared" si="9"/>
        <v>0.5</v>
      </c>
      <c r="AY60" s="454">
        <f t="shared" si="10"/>
        <v>1</v>
      </c>
      <c r="AZ60" s="454">
        <f t="shared" si="11"/>
        <v>1</v>
      </c>
      <c r="BA60" s="454">
        <f t="shared" si="12"/>
        <v>0</v>
      </c>
      <c r="BB60" s="456">
        <f t="shared" si="13"/>
        <v>0.5</v>
      </c>
      <c r="BC60" s="454">
        <f t="shared" si="14"/>
        <v>0.5</v>
      </c>
      <c r="BD60" s="454">
        <f t="shared" si="15"/>
        <v>0.5</v>
      </c>
      <c r="BE60" s="455">
        <f t="shared" si="20"/>
        <v>0</v>
      </c>
      <c r="BF60" s="454">
        <f t="shared" si="16"/>
        <v>0</v>
      </c>
      <c r="BG60" s="454">
        <f t="shared" si="17"/>
        <v>0</v>
      </c>
      <c r="BH60" s="378"/>
      <c r="BI60" s="393" t="s">
        <v>852</v>
      </c>
      <c r="BJ60" s="425" t="s">
        <v>58</v>
      </c>
      <c r="BK60" s="548" t="s">
        <v>853</v>
      </c>
      <c r="BL60" s="382">
        <v>0.5</v>
      </c>
      <c r="BM60" s="382">
        <v>0.5</v>
      </c>
      <c r="BN60" s="382">
        <v>0.5</v>
      </c>
      <c r="BO60" s="382">
        <v>0.5</v>
      </c>
      <c r="BP60" s="382">
        <v>1</v>
      </c>
      <c r="BQ60" s="382">
        <v>1</v>
      </c>
      <c r="BR60" s="382"/>
      <c r="BS60" s="383">
        <v>0.5</v>
      </c>
      <c r="BT60" s="382">
        <v>0.5</v>
      </c>
      <c r="BU60" s="371">
        <v>0.5</v>
      </c>
      <c r="BV60" s="373"/>
      <c r="BW60" s="371"/>
      <c r="BX60" s="371"/>
      <c r="BZ60" s="393" t="s">
        <v>572</v>
      </c>
      <c r="CA60" s="425" t="s">
        <v>58</v>
      </c>
      <c r="CB60" s="548" t="s">
        <v>573</v>
      </c>
      <c r="CC60" s="382">
        <v>0.5</v>
      </c>
      <c r="CD60" s="382">
        <v>0.5</v>
      </c>
      <c r="CE60" s="382">
        <v>0.5</v>
      </c>
      <c r="CF60" s="382">
        <v>0.5</v>
      </c>
      <c r="CG60" s="382">
        <v>1</v>
      </c>
      <c r="CH60" s="382">
        <v>1</v>
      </c>
      <c r="CI60" s="382"/>
      <c r="CJ60" s="383">
        <v>0.5</v>
      </c>
      <c r="CK60" s="382">
        <v>0.5</v>
      </c>
      <c r="CL60" s="382">
        <v>0.5</v>
      </c>
      <c r="CM60" s="384"/>
      <c r="CN60" s="382"/>
      <c r="CO60" s="382"/>
    </row>
    <row r="61" spans="1:94" s="361" customFormat="1" ht="13.5" customHeight="1" thickBot="1" x14ac:dyDescent="0.2">
      <c r="A61"/>
      <c r="B61" s="241" t="s">
        <v>318</v>
      </c>
      <c r="C61" s="242"/>
      <c r="D61" s="242" t="s">
        <v>319</v>
      </c>
      <c r="E61" s="242"/>
      <c r="F61" s="743"/>
      <c r="G61"/>
      <c r="H61" s="696"/>
      <c r="I61" s="697"/>
      <c r="J61" s="243"/>
      <c r="K61" s="758"/>
      <c r="L61" s="617">
        <f t="shared" si="21"/>
        <v>2</v>
      </c>
      <c r="M61" s="1">
        <f t="shared" si="22"/>
        <v>2</v>
      </c>
      <c r="N61"/>
      <c r="O61" s="1">
        <f t="shared" si="41"/>
        <v>1</v>
      </c>
      <c r="P61" s="1">
        <f t="shared" si="41"/>
        <v>1</v>
      </c>
      <c r="Q61" s="1">
        <f t="shared" si="41"/>
        <v>1</v>
      </c>
      <c r="R61" s="1">
        <f t="shared" si="41"/>
        <v>1</v>
      </c>
      <c r="S61" s="1">
        <f t="shared" si="41"/>
        <v>1</v>
      </c>
      <c r="T61" s="1">
        <f t="shared" si="41"/>
        <v>1</v>
      </c>
      <c r="U61" s="1">
        <f t="shared" si="40"/>
        <v>1</v>
      </c>
      <c r="V61" s="1">
        <f t="shared" si="40"/>
        <v>1</v>
      </c>
      <c r="W61" s="1">
        <f t="shared" si="40"/>
        <v>1</v>
      </c>
      <c r="X61" s="1">
        <f t="shared" si="40"/>
        <v>1</v>
      </c>
      <c r="Y61" s="1">
        <f t="shared" si="40"/>
        <v>1</v>
      </c>
      <c r="Z61" s="1">
        <f t="shared" si="40"/>
        <v>1</v>
      </c>
      <c r="AA61" s="1">
        <f t="shared" si="40"/>
        <v>1</v>
      </c>
      <c r="AB61"/>
      <c r="AC61" s="698" t="str">
        <f>AC$6</f>
        <v>事務所</v>
      </c>
      <c r="AD61" s="698" t="str">
        <f t="shared" ref="AD61:AO61" si="47">AD$6</f>
        <v>学校</v>
      </c>
      <c r="AE61" s="698" t="str">
        <f t="shared" si="47"/>
        <v>物販店</v>
      </c>
      <c r="AF61" s="698" t="str">
        <f t="shared" si="47"/>
        <v>飲食店</v>
      </c>
      <c r="AG61" s="698" t="str">
        <f t="shared" si="47"/>
        <v>病院</v>
      </c>
      <c r="AH61" s="698" t="str">
        <f t="shared" si="47"/>
        <v>ホテル</v>
      </c>
      <c r="AI61" s="698" t="str">
        <f t="shared" si="47"/>
        <v>集合住宅</v>
      </c>
      <c r="AJ61" s="698" t="str">
        <f t="shared" si="47"/>
        <v>集会所</v>
      </c>
      <c r="AK61" s="698" t="str">
        <f t="shared" si="47"/>
        <v>工場</v>
      </c>
      <c r="AL61" s="698" t="str">
        <f t="shared" si="47"/>
        <v>小中高</v>
      </c>
      <c r="AM61" s="698" t="str">
        <f t="shared" si="47"/>
        <v>病院o</v>
      </c>
      <c r="AN61" s="698" t="str">
        <f t="shared" si="47"/>
        <v>ホテルo</v>
      </c>
      <c r="AO61" s="698" t="str">
        <f t="shared" si="47"/>
        <v>集合住宅o</v>
      </c>
      <c r="AP61"/>
      <c r="AQ61" s="386"/>
      <c r="AR61" s="358" t="str">
        <f t="shared" si="33"/>
        <v>Q2</v>
      </c>
      <c r="AS61" s="358" t="str">
        <f t="shared" si="34"/>
        <v xml:space="preserve"> Q</v>
      </c>
      <c r="AT61" s="358" t="str">
        <f t="shared" si="35"/>
        <v>サービス性能</v>
      </c>
      <c r="AU61" s="449">
        <f t="shared" si="19"/>
        <v>0.3</v>
      </c>
      <c r="AV61" s="449">
        <f t="shared" si="7"/>
        <v>0.3</v>
      </c>
      <c r="AW61" s="449">
        <f t="shared" si="8"/>
        <v>0.3</v>
      </c>
      <c r="AX61" s="449">
        <f t="shared" si="9"/>
        <v>0.3</v>
      </c>
      <c r="AY61" s="449">
        <f t="shared" si="10"/>
        <v>0.3</v>
      </c>
      <c r="AZ61" s="449">
        <f t="shared" si="11"/>
        <v>0.3</v>
      </c>
      <c r="BA61" s="449">
        <f t="shared" si="12"/>
        <v>0.3</v>
      </c>
      <c r="BB61" s="449">
        <f t="shared" si="13"/>
        <v>0.3</v>
      </c>
      <c r="BC61" s="449">
        <f t="shared" si="14"/>
        <v>0.3</v>
      </c>
      <c r="BD61" s="449">
        <f t="shared" si="15"/>
        <v>0.3</v>
      </c>
      <c r="BE61" s="450">
        <f t="shared" si="20"/>
        <v>0</v>
      </c>
      <c r="BF61" s="449">
        <f t="shared" si="16"/>
        <v>0</v>
      </c>
      <c r="BG61" s="449">
        <f t="shared" si="17"/>
        <v>0</v>
      </c>
      <c r="BH61" s="360"/>
      <c r="BI61" s="355" t="s">
        <v>854</v>
      </c>
      <c r="BJ61" s="544" t="s">
        <v>17</v>
      </c>
      <c r="BK61" s="543" t="s">
        <v>855</v>
      </c>
      <c r="BL61" s="359">
        <v>0.3</v>
      </c>
      <c r="BM61" s="359">
        <v>0.3</v>
      </c>
      <c r="BN61" s="359">
        <v>0.3</v>
      </c>
      <c r="BO61" s="359">
        <v>0.3</v>
      </c>
      <c r="BP61" s="359">
        <v>0.3</v>
      </c>
      <c r="BQ61" s="359">
        <v>0.3</v>
      </c>
      <c r="BR61" s="359">
        <v>0.3</v>
      </c>
      <c r="BS61" s="359">
        <v>0.3</v>
      </c>
      <c r="BT61" s="359">
        <v>0.3</v>
      </c>
      <c r="BU61" s="545">
        <v>0.3</v>
      </c>
      <c r="BV61" s="546">
        <v>0</v>
      </c>
      <c r="BW61" s="545">
        <v>0</v>
      </c>
      <c r="BX61" s="545">
        <v>0</v>
      </c>
      <c r="BY61"/>
      <c r="BZ61" s="355" t="s">
        <v>574</v>
      </c>
      <c r="CA61" s="544" t="s">
        <v>17</v>
      </c>
      <c r="CB61" s="543" t="s">
        <v>575</v>
      </c>
      <c r="CC61" s="545">
        <v>0.3</v>
      </c>
      <c r="CD61" s="545">
        <v>0.3</v>
      </c>
      <c r="CE61" s="545">
        <v>0.3</v>
      </c>
      <c r="CF61" s="545">
        <v>0.3</v>
      </c>
      <c r="CG61" s="545">
        <v>0.3</v>
      </c>
      <c r="CH61" s="545">
        <v>0.3</v>
      </c>
      <c r="CI61" s="545">
        <v>0.3</v>
      </c>
      <c r="CJ61" s="545">
        <v>0.3</v>
      </c>
      <c r="CK61" s="545">
        <v>0.3</v>
      </c>
      <c r="CL61" s="545">
        <v>0.3</v>
      </c>
      <c r="CM61" s="546"/>
      <c r="CN61" s="545"/>
      <c r="CO61" s="545"/>
      <c r="CP61"/>
    </row>
    <row r="62" spans="1:94" s="361" customFormat="1" ht="13.5" customHeight="1" x14ac:dyDescent="0.15">
      <c r="A62"/>
      <c r="B62" s="200">
        <v>1</v>
      </c>
      <c r="C62" s="244" t="s">
        <v>320</v>
      </c>
      <c r="D62" s="245"/>
      <c r="E62" s="303"/>
      <c r="F62" s="734"/>
      <c r="G62"/>
      <c r="H62" s="684"/>
      <c r="I62" s="685"/>
      <c r="J62" s="203" t="str">
        <f>IF(COUNTIF(J63:J74,$AA$3)&gt;=ROWS(J63:J74),$AA$3,"")</f>
        <v/>
      </c>
      <c r="K62" s="203" t="str">
        <f>IF(COUNTIF(K63:K74,$AA$3)&gt;=ROWS(K63:K74),$AA$3,"")</f>
        <v/>
      </c>
      <c r="L62" s="617">
        <f t="shared" si="21"/>
        <v>2</v>
      </c>
      <c r="M62" s="1">
        <f t="shared" si="22"/>
        <v>2</v>
      </c>
      <c r="N62"/>
      <c r="O62" s="1">
        <f t="shared" si="41"/>
        <v>0</v>
      </c>
      <c r="P62" s="1">
        <f t="shared" si="41"/>
        <v>0</v>
      </c>
      <c r="Q62" s="1">
        <f t="shared" si="41"/>
        <v>0</v>
      </c>
      <c r="R62" s="1">
        <f t="shared" si="41"/>
        <v>0</v>
      </c>
      <c r="S62" s="1">
        <f t="shared" si="41"/>
        <v>0</v>
      </c>
      <c r="T62" s="1">
        <f t="shared" si="41"/>
        <v>0</v>
      </c>
      <c r="U62" s="1">
        <f t="shared" si="40"/>
        <v>0</v>
      </c>
      <c r="V62" s="1">
        <f t="shared" si="40"/>
        <v>0</v>
      </c>
      <c r="W62" s="1">
        <f t="shared" si="40"/>
        <v>0</v>
      </c>
      <c r="X62" s="1">
        <f t="shared" si="40"/>
        <v>0</v>
      </c>
      <c r="Y62" s="1">
        <f t="shared" si="40"/>
        <v>0</v>
      </c>
      <c r="Z62" s="1">
        <f t="shared" si="40"/>
        <v>0</v>
      </c>
      <c r="AA62" s="1">
        <f t="shared" si="40"/>
        <v>0</v>
      </c>
      <c r="AB62"/>
      <c r="AC62" s="686" t="s">
        <v>839</v>
      </c>
      <c r="AD62" s="686" t="s">
        <v>839</v>
      </c>
      <c r="AE62" s="686" t="s">
        <v>839</v>
      </c>
      <c r="AF62" s="686" t="s">
        <v>839</v>
      </c>
      <c r="AG62" s="686" t="s">
        <v>839</v>
      </c>
      <c r="AH62" s="686" t="s">
        <v>839</v>
      </c>
      <c r="AI62" s="686" t="s">
        <v>839</v>
      </c>
      <c r="AJ62" s="686" t="s">
        <v>839</v>
      </c>
      <c r="AK62" s="686" t="s">
        <v>839</v>
      </c>
      <c r="AL62" s="686" t="s">
        <v>839</v>
      </c>
      <c r="AM62" s="686" t="s">
        <v>839</v>
      </c>
      <c r="AN62" s="686" t="s">
        <v>839</v>
      </c>
      <c r="AO62" s="686" t="s">
        <v>839</v>
      </c>
      <c r="AP62"/>
      <c r="AQ62" s="388"/>
      <c r="AR62" s="362">
        <f t="shared" si="33"/>
        <v>1</v>
      </c>
      <c r="AS62" s="362" t="str">
        <f t="shared" si="34"/>
        <v xml:space="preserve"> Q2</v>
      </c>
      <c r="AT62" s="362" t="str">
        <f t="shared" si="35"/>
        <v>機能性</v>
      </c>
      <c r="AU62" s="460">
        <f t="shared" si="19"/>
        <v>0.4</v>
      </c>
      <c r="AV62" s="460">
        <f t="shared" si="7"/>
        <v>0.4</v>
      </c>
      <c r="AW62" s="460">
        <f t="shared" si="8"/>
        <v>0.4</v>
      </c>
      <c r="AX62" s="460">
        <f t="shared" si="9"/>
        <v>0.4</v>
      </c>
      <c r="AY62" s="460">
        <f t="shared" si="10"/>
        <v>0.4</v>
      </c>
      <c r="AZ62" s="460">
        <f t="shared" si="11"/>
        <v>0.4</v>
      </c>
      <c r="BA62" s="460">
        <f t="shared" si="12"/>
        <v>0.4</v>
      </c>
      <c r="BB62" s="457">
        <f t="shared" si="13"/>
        <v>0.4</v>
      </c>
      <c r="BC62" s="460">
        <f t="shared" si="14"/>
        <v>0.4</v>
      </c>
      <c r="BD62" s="460">
        <f t="shared" si="15"/>
        <v>0.4</v>
      </c>
      <c r="BE62" s="461">
        <f t="shared" si="20"/>
        <v>0</v>
      </c>
      <c r="BF62" s="460">
        <f t="shared" si="16"/>
        <v>0</v>
      </c>
      <c r="BG62" s="460">
        <f t="shared" si="17"/>
        <v>0</v>
      </c>
      <c r="BH62" s="365"/>
      <c r="BI62" s="387">
        <v>1</v>
      </c>
      <c r="BJ62" s="444" t="s">
        <v>59</v>
      </c>
      <c r="BK62" s="474" t="s">
        <v>60</v>
      </c>
      <c r="BL62" s="389">
        <v>0.4</v>
      </c>
      <c r="BM62" s="389">
        <v>0.4</v>
      </c>
      <c r="BN62" s="389">
        <v>0.4</v>
      </c>
      <c r="BO62" s="389">
        <v>0.4</v>
      </c>
      <c r="BP62" s="389">
        <v>0.4</v>
      </c>
      <c r="BQ62" s="389">
        <v>0.4</v>
      </c>
      <c r="BR62" s="389">
        <v>0.4</v>
      </c>
      <c r="BS62" s="375">
        <v>0.4</v>
      </c>
      <c r="BT62" s="389">
        <v>0.4</v>
      </c>
      <c r="BU62" s="561">
        <v>0.4</v>
      </c>
      <c r="BV62" s="562"/>
      <c r="BW62" s="561"/>
      <c r="BX62" s="561"/>
      <c r="BY62"/>
      <c r="BZ62" s="387">
        <v>1</v>
      </c>
      <c r="CA62" s="444" t="s">
        <v>59</v>
      </c>
      <c r="CB62" s="474" t="s">
        <v>60</v>
      </c>
      <c r="CC62" s="561">
        <v>0.4</v>
      </c>
      <c r="CD62" s="561">
        <v>0.4</v>
      </c>
      <c r="CE62" s="561">
        <v>0.4</v>
      </c>
      <c r="CF62" s="561">
        <v>0.4</v>
      </c>
      <c r="CG62" s="561">
        <v>0.4</v>
      </c>
      <c r="CH62" s="561">
        <v>0.4</v>
      </c>
      <c r="CI62" s="561">
        <v>0.4</v>
      </c>
      <c r="CJ62" s="563">
        <v>0.4</v>
      </c>
      <c r="CK62" s="561">
        <v>0.4</v>
      </c>
      <c r="CL62" s="561">
        <v>0.4</v>
      </c>
      <c r="CM62" s="562"/>
      <c r="CN62" s="561"/>
      <c r="CO62" s="561"/>
      <c r="CP62"/>
    </row>
    <row r="63" spans="1:94" ht="13.5" customHeight="1" thickBot="1" x14ac:dyDescent="0.2">
      <c r="B63" s="229"/>
      <c r="C63" s="218">
        <v>1.1000000000000001</v>
      </c>
      <c r="D63" s="206" t="s">
        <v>321</v>
      </c>
      <c r="E63" s="246"/>
      <c r="F63" s="738"/>
      <c r="G63"/>
      <c r="H63" s="693"/>
      <c r="I63" s="694"/>
      <c r="J63" s="208" t="str">
        <f>IF(COUNTIF(J64:J66,$AA$3)&gt;=ROWS(J64:J66),$AA$3,"")</f>
        <v/>
      </c>
      <c r="K63" s="304" t="str">
        <f>IF(COUNTIF(K64:K66,$AA$3)&gt;=ROWS(K64:K66),$AA$3,"")</f>
        <v/>
      </c>
      <c r="L63" s="617">
        <f t="shared" si="21"/>
        <v>2</v>
      </c>
      <c r="M63" s="1">
        <f t="shared" si="22"/>
        <v>2</v>
      </c>
      <c r="N63"/>
      <c r="O63" s="1">
        <f t="shared" si="41"/>
        <v>0</v>
      </c>
      <c r="P63" s="1">
        <f t="shared" si="41"/>
        <v>0</v>
      </c>
      <c r="Q63" s="1">
        <f t="shared" si="41"/>
        <v>0</v>
      </c>
      <c r="R63" s="1">
        <f t="shared" si="41"/>
        <v>0</v>
      </c>
      <c r="S63" s="1">
        <f t="shared" si="41"/>
        <v>0</v>
      </c>
      <c r="T63" s="1">
        <f t="shared" si="41"/>
        <v>0</v>
      </c>
      <c r="U63" s="1">
        <f t="shared" si="40"/>
        <v>0</v>
      </c>
      <c r="V63" s="1">
        <f t="shared" si="40"/>
        <v>0</v>
      </c>
      <c r="W63" s="1">
        <f t="shared" si="40"/>
        <v>0</v>
      </c>
      <c r="X63" s="1">
        <f t="shared" si="40"/>
        <v>0</v>
      </c>
      <c r="Y63" s="1">
        <f t="shared" si="40"/>
        <v>0</v>
      </c>
      <c r="Z63" s="1">
        <f t="shared" si="40"/>
        <v>0</v>
      </c>
      <c r="AA63" s="1">
        <f t="shared" si="40"/>
        <v>0</v>
      </c>
      <c r="AB63"/>
      <c r="AC63" s="695" t="s">
        <v>839</v>
      </c>
      <c r="AD63" s="695" t="s">
        <v>839</v>
      </c>
      <c r="AE63" s="695" t="s">
        <v>839</v>
      </c>
      <c r="AF63" s="695" t="s">
        <v>839</v>
      </c>
      <c r="AG63" s="695" t="s">
        <v>839</v>
      </c>
      <c r="AH63" s="695" t="s">
        <v>839</v>
      </c>
      <c r="AI63" s="695" t="s">
        <v>839</v>
      </c>
      <c r="AJ63" s="695" t="s">
        <v>839</v>
      </c>
      <c r="AK63" s="695" t="s">
        <v>839</v>
      </c>
      <c r="AL63" s="695" t="s">
        <v>839</v>
      </c>
      <c r="AM63" s="695" t="s">
        <v>839</v>
      </c>
      <c r="AN63" s="695" t="s">
        <v>839</v>
      </c>
      <c r="AO63" s="695" t="s">
        <v>839</v>
      </c>
      <c r="AP63"/>
      <c r="AQ63" s="390"/>
      <c r="AR63" s="366">
        <f t="shared" si="33"/>
        <v>1.1000000000000001</v>
      </c>
      <c r="AS63" s="366" t="str">
        <f t="shared" si="34"/>
        <v xml:space="preserve"> Q2 1</v>
      </c>
      <c r="AT63" s="366" t="str">
        <f t="shared" si="35"/>
        <v>機能性・使いやすさ</v>
      </c>
      <c r="AU63" s="454">
        <f t="shared" si="19"/>
        <v>0.4</v>
      </c>
      <c r="AV63" s="454">
        <f t="shared" si="7"/>
        <v>0.4</v>
      </c>
      <c r="AW63" s="454">
        <f t="shared" si="8"/>
        <v>0.4</v>
      </c>
      <c r="AX63" s="454">
        <f t="shared" si="9"/>
        <v>0.4</v>
      </c>
      <c r="AY63" s="454">
        <f t="shared" si="10"/>
        <v>0.4</v>
      </c>
      <c r="AZ63" s="454">
        <f t="shared" si="11"/>
        <v>0.4</v>
      </c>
      <c r="BA63" s="454">
        <f t="shared" si="12"/>
        <v>0.4</v>
      </c>
      <c r="BB63" s="458">
        <f t="shared" si="13"/>
        <v>0.4</v>
      </c>
      <c r="BC63" s="454">
        <f t="shared" si="14"/>
        <v>0.4</v>
      </c>
      <c r="BD63" s="454">
        <f t="shared" si="15"/>
        <v>0.4</v>
      </c>
      <c r="BE63" s="455">
        <f t="shared" si="20"/>
        <v>0.6</v>
      </c>
      <c r="BF63" s="454">
        <f t="shared" si="16"/>
        <v>0.6</v>
      </c>
      <c r="BG63" s="454">
        <f t="shared" si="17"/>
        <v>0.6</v>
      </c>
      <c r="BH63" s="370"/>
      <c r="BI63" s="393">
        <v>1.1000000000000001</v>
      </c>
      <c r="BJ63" s="425" t="s">
        <v>61</v>
      </c>
      <c r="BK63" s="548" t="s">
        <v>143</v>
      </c>
      <c r="BL63" s="368">
        <v>0.4</v>
      </c>
      <c r="BM63" s="368">
        <v>0.4</v>
      </c>
      <c r="BN63" s="368">
        <v>0.4</v>
      </c>
      <c r="BO63" s="611">
        <v>0.4</v>
      </c>
      <c r="BP63" s="611">
        <v>0.4</v>
      </c>
      <c r="BQ63" s="368">
        <v>0.4</v>
      </c>
      <c r="BR63" s="611">
        <v>0.4</v>
      </c>
      <c r="BS63" s="368">
        <v>0.4</v>
      </c>
      <c r="BT63" s="611">
        <v>0.4</v>
      </c>
      <c r="BU63" s="371">
        <v>0.4</v>
      </c>
      <c r="BV63" s="371">
        <v>0.6</v>
      </c>
      <c r="BW63" s="371">
        <v>0.6</v>
      </c>
      <c r="BX63" s="371">
        <v>0.6</v>
      </c>
      <c r="BZ63" s="393">
        <v>1.1000000000000001</v>
      </c>
      <c r="CA63" s="425" t="s">
        <v>61</v>
      </c>
      <c r="CB63" s="548" t="s">
        <v>143</v>
      </c>
      <c r="CC63" s="371">
        <v>0.4</v>
      </c>
      <c r="CD63" s="371">
        <v>0.4</v>
      </c>
      <c r="CE63" s="371">
        <v>0.4</v>
      </c>
      <c r="CF63" s="371">
        <v>0.4</v>
      </c>
      <c r="CG63" s="371">
        <v>0.4</v>
      </c>
      <c r="CH63" s="371">
        <v>0.4</v>
      </c>
      <c r="CI63" s="371">
        <v>0.4</v>
      </c>
      <c r="CJ63" s="372">
        <v>0.4</v>
      </c>
      <c r="CK63" s="371">
        <v>0.4</v>
      </c>
      <c r="CL63" s="371">
        <v>0.4</v>
      </c>
      <c r="CM63" s="371">
        <v>0.6</v>
      </c>
      <c r="CN63" s="371">
        <v>0.6</v>
      </c>
      <c r="CO63" s="371">
        <v>0.6</v>
      </c>
    </row>
    <row r="64" spans="1:94" ht="13.5" customHeight="1" x14ac:dyDescent="0.15">
      <c r="B64" s="229"/>
      <c r="C64" s="210"/>
      <c r="D64" s="211">
        <v>1</v>
      </c>
      <c r="E64" s="223" t="s">
        <v>322</v>
      </c>
      <c r="F64" s="739"/>
      <c r="G64"/>
      <c r="H64" s="678">
        <f>IF(SUMPRODUCT($AC$7:$AL$7,O64:X64)=0,0,SUMPRODUCT($AC$7:$AL$7,AC64:AL64)/SUMPRODUCT($AC$7:$AL$7,O64:X64))</f>
        <v>4</v>
      </c>
      <c r="I64" s="678">
        <f>IF(SUMPRODUCT($AM$7:$AO$7,Y64:AA64)=0,0,SUMPRODUCT($AM$7:$AO$7,AM64:AO64)/SUMPRODUCT($AM$7:$AO$7,Y64:AA64))</f>
        <v>0</v>
      </c>
      <c r="J64" s="212"/>
      <c r="K64" s="214"/>
      <c r="L64" s="617">
        <f t="shared" si="21"/>
        <v>2</v>
      </c>
      <c r="M64" s="1">
        <f t="shared" si="22"/>
        <v>2</v>
      </c>
      <c r="N64"/>
      <c r="O64" s="1">
        <f t="shared" si="41"/>
        <v>1</v>
      </c>
      <c r="P64" s="1">
        <f t="shared" si="41"/>
        <v>0</v>
      </c>
      <c r="Q64" s="1">
        <f t="shared" si="41"/>
        <v>0</v>
      </c>
      <c r="R64" s="1">
        <f t="shared" si="41"/>
        <v>0</v>
      </c>
      <c r="S64" s="1">
        <f t="shared" si="41"/>
        <v>0</v>
      </c>
      <c r="T64" s="1">
        <f t="shared" si="41"/>
        <v>0</v>
      </c>
      <c r="U64" s="1">
        <f t="shared" si="40"/>
        <v>0</v>
      </c>
      <c r="V64" s="1">
        <f t="shared" si="40"/>
        <v>0</v>
      </c>
      <c r="W64" s="1">
        <f t="shared" si="40"/>
        <v>0</v>
      </c>
      <c r="X64" s="1">
        <f t="shared" si="40"/>
        <v>0</v>
      </c>
      <c r="Y64" s="1">
        <f t="shared" si="40"/>
        <v>0</v>
      </c>
      <c r="Z64" s="1">
        <f t="shared" si="40"/>
        <v>0</v>
      </c>
      <c r="AA64" s="1">
        <f t="shared" si="40"/>
        <v>0</v>
      </c>
      <c r="AB64"/>
      <c r="AC64" s="679">
        <v>4</v>
      </c>
      <c r="AD64" s="679"/>
      <c r="AE64" s="679"/>
      <c r="AF64" s="679"/>
      <c r="AG64" s="679"/>
      <c r="AH64" s="679"/>
      <c r="AI64" s="679"/>
      <c r="AJ64" s="679"/>
      <c r="AK64" s="679"/>
      <c r="AL64" s="679"/>
      <c r="AM64" s="679"/>
      <c r="AN64" s="679"/>
      <c r="AO64" s="679"/>
      <c r="AP64"/>
      <c r="AQ64" s="391"/>
      <c r="AR64" s="366" t="str">
        <f t="shared" si="33"/>
        <v>1.1.1</v>
      </c>
      <c r="AS64" s="366" t="str">
        <f t="shared" si="34"/>
        <v xml:space="preserve"> Q2 1.1</v>
      </c>
      <c r="AT64" s="366" t="str">
        <f t="shared" si="35"/>
        <v>広さ・収納性</v>
      </c>
      <c r="AU64" s="454">
        <f t="shared" si="19"/>
        <v>0.33333333333333331</v>
      </c>
      <c r="AV64" s="454">
        <f t="shared" si="7"/>
        <v>0</v>
      </c>
      <c r="AW64" s="454">
        <f t="shared" si="8"/>
        <v>0</v>
      </c>
      <c r="AX64" s="454">
        <f t="shared" si="9"/>
        <v>0</v>
      </c>
      <c r="AY64" s="454">
        <f t="shared" si="10"/>
        <v>0</v>
      </c>
      <c r="AZ64" s="454">
        <f t="shared" si="11"/>
        <v>0</v>
      </c>
      <c r="BA64" s="454">
        <f t="shared" si="12"/>
        <v>0</v>
      </c>
      <c r="BB64" s="458">
        <f t="shared" si="13"/>
        <v>0</v>
      </c>
      <c r="BC64" s="454">
        <f t="shared" si="14"/>
        <v>0.33333333333333331</v>
      </c>
      <c r="BD64" s="454">
        <f t="shared" si="15"/>
        <v>0</v>
      </c>
      <c r="BE64" s="369">
        <f t="shared" si="20"/>
        <v>1</v>
      </c>
      <c r="BF64" s="368">
        <f t="shared" si="16"/>
        <v>0.5</v>
      </c>
      <c r="BG64" s="368">
        <f t="shared" si="17"/>
        <v>0</v>
      </c>
      <c r="BH64" s="378"/>
      <c r="BI64" s="393" t="s">
        <v>856</v>
      </c>
      <c r="BJ64" s="425" t="s">
        <v>62</v>
      </c>
      <c r="BK64" s="548" t="s">
        <v>63</v>
      </c>
      <c r="BL64" s="385">
        <v>0.33333333333333331</v>
      </c>
      <c r="BM64" s="368"/>
      <c r="BN64" s="368"/>
      <c r="BO64" s="368"/>
      <c r="BP64" s="368"/>
      <c r="BQ64" s="368"/>
      <c r="BR64" s="368"/>
      <c r="BS64" s="377"/>
      <c r="BT64" s="385">
        <v>0.33333333333333331</v>
      </c>
      <c r="BU64" s="614">
        <v>0.5</v>
      </c>
      <c r="BV64" s="373">
        <v>1</v>
      </c>
      <c r="BW64" s="371">
        <v>0.5</v>
      </c>
      <c r="BX64" s="371"/>
      <c r="BZ64" s="393" t="s">
        <v>576</v>
      </c>
      <c r="CA64" s="425" t="s">
        <v>62</v>
      </c>
      <c r="CB64" s="548" t="s">
        <v>63</v>
      </c>
      <c r="CC64" s="371">
        <v>0.33333333333333331</v>
      </c>
      <c r="CD64" s="371"/>
      <c r="CE64" s="371"/>
      <c r="CF64" s="371"/>
      <c r="CG64" s="371"/>
      <c r="CH64" s="371"/>
      <c r="CI64" s="371"/>
      <c r="CJ64" s="372"/>
      <c r="CK64" s="371">
        <v>0.33333333333333331</v>
      </c>
      <c r="CL64" s="371"/>
      <c r="CM64" s="373">
        <v>1</v>
      </c>
      <c r="CN64" s="371">
        <v>0.5</v>
      </c>
      <c r="CO64" s="371"/>
    </row>
    <row r="65" spans="1:94" ht="13.5" customHeight="1" x14ac:dyDescent="0.15">
      <c r="B65" s="229"/>
      <c r="C65" s="210"/>
      <c r="D65" s="211">
        <v>2</v>
      </c>
      <c r="E65" s="223" t="s">
        <v>323</v>
      </c>
      <c r="F65" s="739"/>
      <c r="G65"/>
      <c r="H65" s="680">
        <f t="shared" ref="H65:H66" si="48">IF(SUMPRODUCT($AC$7:$AL$7,O65:X65)=0,0,SUMPRODUCT($AC$7:$AL$7,AC65:AL65)/SUMPRODUCT($AC$7:$AL$7,O65:X65))</f>
        <v>4</v>
      </c>
      <c r="I65" s="680">
        <f t="shared" ref="I65:I66" si="49">IF(SUMPRODUCT($AM$7:$AO$7,Y65:AA65)=0,0,SUMPRODUCT($AM$7:$AO$7,AM65:AO65)/SUMPRODUCT($AM$7:$AO$7,Y65:AA65))</f>
        <v>0</v>
      </c>
      <c r="J65" s="219"/>
      <c r="K65" s="220"/>
      <c r="L65" s="617">
        <f t="shared" si="21"/>
        <v>2</v>
      </c>
      <c r="M65" s="1">
        <f t="shared" si="22"/>
        <v>2</v>
      </c>
      <c r="N65"/>
      <c r="O65" s="1">
        <f t="shared" si="41"/>
        <v>1</v>
      </c>
      <c r="P65" s="1">
        <f t="shared" si="41"/>
        <v>0</v>
      </c>
      <c r="Q65" s="1">
        <f t="shared" si="41"/>
        <v>0</v>
      </c>
      <c r="R65" s="1">
        <f t="shared" si="41"/>
        <v>0</v>
      </c>
      <c r="S65" s="1">
        <f t="shared" si="41"/>
        <v>0</v>
      </c>
      <c r="T65" s="1">
        <f t="shared" si="41"/>
        <v>0</v>
      </c>
      <c r="U65" s="1">
        <f t="shared" si="40"/>
        <v>0</v>
      </c>
      <c r="V65" s="1">
        <f t="shared" si="40"/>
        <v>0</v>
      </c>
      <c r="W65" s="1">
        <f t="shared" si="40"/>
        <v>0</v>
      </c>
      <c r="X65" s="1">
        <f t="shared" si="40"/>
        <v>0</v>
      </c>
      <c r="Y65" s="1">
        <f t="shared" si="40"/>
        <v>0</v>
      </c>
      <c r="Z65" s="1">
        <f t="shared" si="40"/>
        <v>0</v>
      </c>
      <c r="AA65" s="1">
        <f t="shared" si="40"/>
        <v>0</v>
      </c>
      <c r="AB65"/>
      <c r="AC65" s="681">
        <v>4</v>
      </c>
      <c r="AD65" s="681"/>
      <c r="AE65" s="681"/>
      <c r="AF65" s="681"/>
      <c r="AG65" s="681"/>
      <c r="AH65" s="681"/>
      <c r="AI65" s="681"/>
      <c r="AJ65" s="681"/>
      <c r="AK65" s="681"/>
      <c r="AL65" s="681"/>
      <c r="AM65" s="681"/>
      <c r="AN65" s="681"/>
      <c r="AO65" s="681"/>
      <c r="AP65"/>
      <c r="AQ65" s="391"/>
      <c r="AR65" s="366" t="str">
        <f t="shared" si="33"/>
        <v>1.1.2</v>
      </c>
      <c r="AS65" s="366" t="str">
        <f t="shared" si="34"/>
        <v xml:space="preserve"> Q2 1.1</v>
      </c>
      <c r="AT65" s="366" t="str">
        <f t="shared" si="35"/>
        <v>高度情報通信設備対応</v>
      </c>
      <c r="AU65" s="454">
        <f t="shared" si="19"/>
        <v>0.33333333333333331</v>
      </c>
      <c r="AV65" s="454">
        <f t="shared" si="7"/>
        <v>0</v>
      </c>
      <c r="AW65" s="454">
        <f t="shared" si="8"/>
        <v>0</v>
      </c>
      <c r="AX65" s="454">
        <f t="shared" si="9"/>
        <v>0</v>
      </c>
      <c r="AY65" s="454">
        <f t="shared" si="10"/>
        <v>0</v>
      </c>
      <c r="AZ65" s="454">
        <f t="shared" si="11"/>
        <v>0</v>
      </c>
      <c r="BA65" s="454">
        <f t="shared" si="12"/>
        <v>0</v>
      </c>
      <c r="BB65" s="458">
        <f t="shared" si="13"/>
        <v>0</v>
      </c>
      <c r="BC65" s="454">
        <f t="shared" si="14"/>
        <v>0.33333333333333331</v>
      </c>
      <c r="BD65" s="454">
        <f t="shared" si="15"/>
        <v>0</v>
      </c>
      <c r="BE65" s="369">
        <f t="shared" si="20"/>
        <v>0</v>
      </c>
      <c r="BF65" s="368">
        <f t="shared" si="16"/>
        <v>0.5</v>
      </c>
      <c r="BG65" s="368">
        <f t="shared" si="17"/>
        <v>1</v>
      </c>
      <c r="BH65" s="378"/>
      <c r="BI65" s="393" t="s">
        <v>857</v>
      </c>
      <c r="BJ65" s="425" t="s">
        <v>62</v>
      </c>
      <c r="BK65" s="548" t="s">
        <v>858</v>
      </c>
      <c r="BL65" s="385">
        <v>0.33333333333333331</v>
      </c>
      <c r="BM65" s="368"/>
      <c r="BN65" s="368"/>
      <c r="BO65" s="368"/>
      <c r="BP65" s="368"/>
      <c r="BQ65" s="368"/>
      <c r="BR65" s="368"/>
      <c r="BS65" s="377"/>
      <c r="BT65" s="385">
        <v>0.33333333333333331</v>
      </c>
      <c r="BU65" s="614"/>
      <c r="BV65" s="373"/>
      <c r="BW65" s="371">
        <v>0.5</v>
      </c>
      <c r="BX65" s="371">
        <v>1</v>
      </c>
      <c r="BZ65" s="393" t="s">
        <v>577</v>
      </c>
      <c r="CA65" s="425" t="s">
        <v>62</v>
      </c>
      <c r="CB65" s="548" t="s">
        <v>578</v>
      </c>
      <c r="CC65" s="371">
        <v>0.33333333333333331</v>
      </c>
      <c r="CD65" s="371"/>
      <c r="CE65" s="371"/>
      <c r="CF65" s="371"/>
      <c r="CG65" s="371"/>
      <c r="CH65" s="371"/>
      <c r="CI65" s="371"/>
      <c r="CJ65" s="372"/>
      <c r="CK65" s="371">
        <v>0.33333333333333331</v>
      </c>
      <c r="CL65" s="371"/>
      <c r="CM65" s="373"/>
      <c r="CN65" s="371">
        <v>0.5</v>
      </c>
      <c r="CO65" s="371">
        <v>1</v>
      </c>
    </row>
    <row r="66" spans="1:94" ht="13.5" customHeight="1" thickBot="1" x14ac:dyDescent="0.2">
      <c r="B66" s="229"/>
      <c r="C66" s="215"/>
      <c r="D66" s="211">
        <v>3</v>
      </c>
      <c r="E66" s="223" t="s">
        <v>324</v>
      </c>
      <c r="F66" s="739"/>
      <c r="G66"/>
      <c r="H66" s="673">
        <f t="shared" si="48"/>
        <v>4</v>
      </c>
      <c r="I66" s="673">
        <f t="shared" si="49"/>
        <v>0</v>
      </c>
      <c r="J66" s="216"/>
      <c r="K66" s="217"/>
      <c r="L66" s="617">
        <f t="shared" si="21"/>
        <v>2</v>
      </c>
      <c r="M66" s="1">
        <f t="shared" si="22"/>
        <v>2</v>
      </c>
      <c r="N66"/>
      <c r="O66" s="1">
        <f t="shared" si="41"/>
        <v>1</v>
      </c>
      <c r="P66" s="1">
        <f t="shared" si="41"/>
        <v>0</v>
      </c>
      <c r="Q66" s="1">
        <f t="shared" si="41"/>
        <v>0</v>
      </c>
      <c r="R66" s="1">
        <f t="shared" si="41"/>
        <v>0</v>
      </c>
      <c r="S66" s="1">
        <f t="shared" si="41"/>
        <v>0</v>
      </c>
      <c r="T66" s="1">
        <f t="shared" si="41"/>
        <v>0</v>
      </c>
      <c r="U66" s="1">
        <f t="shared" si="40"/>
        <v>0</v>
      </c>
      <c r="V66" s="1">
        <f t="shared" si="40"/>
        <v>0</v>
      </c>
      <c r="W66" s="1">
        <f t="shared" si="40"/>
        <v>0</v>
      </c>
      <c r="X66" s="1">
        <f t="shared" si="40"/>
        <v>0</v>
      </c>
      <c r="Y66" s="1">
        <f t="shared" si="40"/>
        <v>0</v>
      </c>
      <c r="Z66" s="1">
        <f t="shared" si="40"/>
        <v>0</v>
      </c>
      <c r="AA66" s="1">
        <f t="shared" si="40"/>
        <v>0</v>
      </c>
      <c r="AB66"/>
      <c r="AC66" s="674">
        <v>4</v>
      </c>
      <c r="AD66" s="674"/>
      <c r="AE66" s="674"/>
      <c r="AF66" s="674"/>
      <c r="AG66" s="674"/>
      <c r="AH66" s="674"/>
      <c r="AI66" s="674"/>
      <c r="AJ66" s="674"/>
      <c r="AK66" s="674"/>
      <c r="AL66" s="674"/>
      <c r="AM66" s="674"/>
      <c r="AN66" s="674"/>
      <c r="AO66" s="674"/>
      <c r="AP66"/>
      <c r="AQ66" s="391"/>
      <c r="AR66" s="366" t="str">
        <f t="shared" si="33"/>
        <v>1.1.3</v>
      </c>
      <c r="AS66" s="366" t="str">
        <f t="shared" si="34"/>
        <v xml:space="preserve"> Q2 1.1</v>
      </c>
      <c r="AT66" s="366" t="str">
        <f t="shared" si="35"/>
        <v>バリアフリー計画</v>
      </c>
      <c r="AU66" s="454">
        <f t="shared" si="19"/>
        <v>0.33333333333333331</v>
      </c>
      <c r="AV66" s="454">
        <f t="shared" si="7"/>
        <v>1</v>
      </c>
      <c r="AW66" s="454">
        <f t="shared" si="8"/>
        <v>1</v>
      </c>
      <c r="AX66" s="454">
        <f t="shared" si="9"/>
        <v>1</v>
      </c>
      <c r="AY66" s="454">
        <f t="shared" si="10"/>
        <v>1</v>
      </c>
      <c r="AZ66" s="454">
        <f t="shared" si="11"/>
        <v>1</v>
      </c>
      <c r="BA66" s="454">
        <f t="shared" si="12"/>
        <v>1</v>
      </c>
      <c r="BB66" s="458">
        <f t="shared" si="13"/>
        <v>1</v>
      </c>
      <c r="BC66" s="454">
        <f t="shared" si="14"/>
        <v>0.33333333333333331</v>
      </c>
      <c r="BD66" s="454">
        <f t="shared" si="15"/>
        <v>1</v>
      </c>
      <c r="BE66" s="369">
        <f t="shared" si="20"/>
        <v>0</v>
      </c>
      <c r="BF66" s="368">
        <f t="shared" si="16"/>
        <v>0</v>
      </c>
      <c r="BG66" s="368">
        <f t="shared" si="17"/>
        <v>0</v>
      </c>
      <c r="BH66" s="378"/>
      <c r="BI66" s="393" t="s">
        <v>859</v>
      </c>
      <c r="BJ66" s="425" t="s">
        <v>62</v>
      </c>
      <c r="BK66" s="548" t="s">
        <v>64</v>
      </c>
      <c r="BL66" s="385">
        <v>0.33333333333333331</v>
      </c>
      <c r="BM66" s="368">
        <v>1</v>
      </c>
      <c r="BN66" s="368">
        <v>1</v>
      </c>
      <c r="BO66" s="368">
        <v>1</v>
      </c>
      <c r="BP66" s="368">
        <v>1</v>
      </c>
      <c r="BQ66" s="368">
        <v>1</v>
      </c>
      <c r="BR66" s="368">
        <v>1</v>
      </c>
      <c r="BS66" s="377">
        <v>1</v>
      </c>
      <c r="BT66" s="385">
        <v>0.33333333333333331</v>
      </c>
      <c r="BU66" s="614">
        <v>0.5</v>
      </c>
      <c r="BV66" s="373"/>
      <c r="BW66" s="371"/>
      <c r="BX66" s="371"/>
      <c r="BZ66" s="393" t="s">
        <v>579</v>
      </c>
      <c r="CA66" s="425" t="s">
        <v>62</v>
      </c>
      <c r="CB66" s="548" t="s">
        <v>64</v>
      </c>
      <c r="CC66" s="371">
        <v>0.33333333333333331</v>
      </c>
      <c r="CD66" s="371">
        <v>1</v>
      </c>
      <c r="CE66" s="371">
        <v>1</v>
      </c>
      <c r="CF66" s="371">
        <v>1</v>
      </c>
      <c r="CG66" s="371">
        <v>1</v>
      </c>
      <c r="CH66" s="371">
        <v>1</v>
      </c>
      <c r="CI66" s="371">
        <v>1</v>
      </c>
      <c r="CJ66" s="372">
        <v>1</v>
      </c>
      <c r="CK66" s="371">
        <v>0.33333333333333331</v>
      </c>
      <c r="CL66" s="371">
        <v>1</v>
      </c>
      <c r="CM66" s="373"/>
      <c r="CN66" s="371"/>
      <c r="CO66" s="371"/>
    </row>
    <row r="67" spans="1:94" ht="13.5" customHeight="1" thickBot="1" x14ac:dyDescent="0.2">
      <c r="B67" s="229"/>
      <c r="C67" s="205">
        <v>1.2</v>
      </c>
      <c r="D67" s="206" t="s">
        <v>325</v>
      </c>
      <c r="E67" s="246"/>
      <c r="F67" s="738"/>
      <c r="G67"/>
      <c r="H67" s="693"/>
      <c r="I67" s="694"/>
      <c r="J67" s="208" t="str">
        <f>IF(COUNTIF(J68:J70,$AA$3)&gt;=ROWS(J68:J70),$AA$3,"")</f>
        <v/>
      </c>
      <c r="K67" s="304" t="str">
        <f>IF(COUNTIF(K68:K70,$AA$3)&gt;=ROWS(K68:K70),$AA$3,"")</f>
        <v/>
      </c>
      <c r="L67" s="617">
        <f t="shared" si="21"/>
        <v>2</v>
      </c>
      <c r="M67" s="1">
        <f t="shared" si="22"/>
        <v>2</v>
      </c>
      <c r="N67"/>
      <c r="O67" s="1">
        <f t="shared" si="41"/>
        <v>0</v>
      </c>
      <c r="P67" s="1">
        <f t="shared" si="41"/>
        <v>0</v>
      </c>
      <c r="Q67" s="1">
        <f t="shared" si="41"/>
        <v>0</v>
      </c>
      <c r="R67" s="1">
        <f t="shared" si="41"/>
        <v>0</v>
      </c>
      <c r="S67" s="1">
        <f t="shared" si="41"/>
        <v>0</v>
      </c>
      <c r="T67" s="1">
        <f t="shared" si="41"/>
        <v>0</v>
      </c>
      <c r="U67" s="1">
        <f t="shared" si="40"/>
        <v>0</v>
      </c>
      <c r="V67" s="1">
        <f t="shared" si="40"/>
        <v>0</v>
      </c>
      <c r="W67" s="1">
        <f t="shared" si="40"/>
        <v>0</v>
      </c>
      <c r="X67" s="1">
        <f t="shared" si="40"/>
        <v>0</v>
      </c>
      <c r="Y67" s="1">
        <f t="shared" si="40"/>
        <v>0</v>
      </c>
      <c r="Z67" s="1">
        <f t="shared" si="40"/>
        <v>0</v>
      </c>
      <c r="AA67" s="1">
        <f t="shared" si="40"/>
        <v>0</v>
      </c>
      <c r="AB67"/>
      <c r="AC67" s="695" t="s">
        <v>839</v>
      </c>
      <c r="AD67" s="695" t="s">
        <v>839</v>
      </c>
      <c r="AE67" s="695" t="s">
        <v>839</v>
      </c>
      <c r="AF67" s="695" t="s">
        <v>839</v>
      </c>
      <c r="AG67" s="695" t="s">
        <v>839</v>
      </c>
      <c r="AH67" s="695" t="s">
        <v>839</v>
      </c>
      <c r="AI67" s="695" t="s">
        <v>839</v>
      </c>
      <c r="AJ67" s="695" t="s">
        <v>839</v>
      </c>
      <c r="AK67" s="695" t="s">
        <v>839</v>
      </c>
      <c r="AL67" s="695" t="s">
        <v>839</v>
      </c>
      <c r="AM67" s="695" t="s">
        <v>839</v>
      </c>
      <c r="AN67" s="695" t="s">
        <v>839</v>
      </c>
      <c r="AO67" s="695" t="s">
        <v>839</v>
      </c>
      <c r="AP67"/>
      <c r="AQ67" s="390"/>
      <c r="AR67" s="366">
        <f t="shared" si="33"/>
        <v>1.2</v>
      </c>
      <c r="AS67" s="366" t="str">
        <f t="shared" si="34"/>
        <v xml:space="preserve"> Q2 1</v>
      </c>
      <c r="AT67" s="366" t="str">
        <f t="shared" si="35"/>
        <v>心理性・快適性</v>
      </c>
      <c r="AU67" s="454">
        <f t="shared" si="19"/>
        <v>0.3</v>
      </c>
      <c r="AV67" s="454">
        <f t="shared" si="7"/>
        <v>0.3</v>
      </c>
      <c r="AW67" s="454">
        <f t="shared" si="8"/>
        <v>0.3</v>
      </c>
      <c r="AX67" s="454">
        <f t="shared" si="9"/>
        <v>0.3</v>
      </c>
      <c r="AY67" s="454">
        <f t="shared" si="10"/>
        <v>0.3</v>
      </c>
      <c r="AZ67" s="454">
        <f t="shared" si="11"/>
        <v>0.3</v>
      </c>
      <c r="BA67" s="454">
        <f t="shared" si="12"/>
        <v>0.3</v>
      </c>
      <c r="BB67" s="458">
        <f t="shared" si="13"/>
        <v>0.3</v>
      </c>
      <c r="BC67" s="454">
        <f t="shared" si="14"/>
        <v>0.3</v>
      </c>
      <c r="BD67" s="454">
        <f t="shared" si="15"/>
        <v>0.3</v>
      </c>
      <c r="BE67" s="369">
        <f t="shared" si="20"/>
        <v>0.4</v>
      </c>
      <c r="BF67" s="368">
        <f t="shared" si="16"/>
        <v>0.4</v>
      </c>
      <c r="BG67" s="368">
        <f t="shared" si="17"/>
        <v>0.4</v>
      </c>
      <c r="BH67" s="370"/>
      <c r="BI67" s="393">
        <v>1.2</v>
      </c>
      <c r="BJ67" s="425" t="s">
        <v>61</v>
      </c>
      <c r="BK67" s="548" t="s">
        <v>325</v>
      </c>
      <c r="BL67" s="368">
        <v>0.3</v>
      </c>
      <c r="BM67" s="368">
        <v>0.3</v>
      </c>
      <c r="BN67" s="368">
        <v>0.3</v>
      </c>
      <c r="BO67" s="611">
        <v>0.3</v>
      </c>
      <c r="BP67" s="611">
        <v>0.3</v>
      </c>
      <c r="BQ67" s="368">
        <v>0.3</v>
      </c>
      <c r="BR67" s="611">
        <v>0.3</v>
      </c>
      <c r="BS67" s="368">
        <v>0.3</v>
      </c>
      <c r="BT67" s="611">
        <v>0.3</v>
      </c>
      <c r="BU67" s="371">
        <v>0.3</v>
      </c>
      <c r="BV67" s="371">
        <v>0.4</v>
      </c>
      <c r="BW67" s="371">
        <v>0.4</v>
      </c>
      <c r="BX67" s="371">
        <v>0.4</v>
      </c>
      <c r="BZ67" s="393">
        <v>1.2</v>
      </c>
      <c r="CA67" s="425" t="s">
        <v>61</v>
      </c>
      <c r="CB67" s="548" t="s">
        <v>325</v>
      </c>
      <c r="CC67" s="371">
        <v>0.3</v>
      </c>
      <c r="CD67" s="371">
        <v>0.3</v>
      </c>
      <c r="CE67" s="371">
        <v>0.3</v>
      </c>
      <c r="CF67" s="371">
        <v>0.3</v>
      </c>
      <c r="CG67" s="371">
        <v>0.3</v>
      </c>
      <c r="CH67" s="371">
        <v>0.3</v>
      </c>
      <c r="CI67" s="371">
        <v>0.3</v>
      </c>
      <c r="CJ67" s="372">
        <v>0.3</v>
      </c>
      <c r="CK67" s="371">
        <v>0.3</v>
      </c>
      <c r="CL67" s="371">
        <v>0.3</v>
      </c>
      <c r="CM67" s="371">
        <v>0.4</v>
      </c>
      <c r="CN67" s="371">
        <v>0.4</v>
      </c>
      <c r="CO67" s="371">
        <v>0.4</v>
      </c>
    </row>
    <row r="68" spans="1:94" ht="13.5" customHeight="1" x14ac:dyDescent="0.15">
      <c r="B68" s="229"/>
      <c r="C68" s="210"/>
      <c r="D68" s="211">
        <v>1</v>
      </c>
      <c r="E68" s="223" t="s">
        <v>326</v>
      </c>
      <c r="F68" s="739"/>
      <c r="G68"/>
      <c r="H68" s="678">
        <f>IF(SUMPRODUCT($AC$7:$AL$7,O68:X68)=0,0,SUMPRODUCT($AC$7:$AL$7,AC68:AL68)/SUMPRODUCT($AC$7:$AL$7,O68:X68))</f>
        <v>4</v>
      </c>
      <c r="I68" s="678">
        <f>IF(SUMPRODUCT($AM$7:$AO$7,Y68:AA68)=0,0,SUMPRODUCT($AM$7:$AO$7,AM68:AO68)/SUMPRODUCT($AM$7:$AO$7,Y68:AA68))</f>
        <v>0</v>
      </c>
      <c r="J68" s="212"/>
      <c r="K68" s="214"/>
      <c r="L68" s="617">
        <f t="shared" si="21"/>
        <v>2</v>
      </c>
      <c r="M68" s="1">
        <f t="shared" si="22"/>
        <v>2</v>
      </c>
      <c r="N68"/>
      <c r="O68" s="1">
        <f t="shared" si="41"/>
        <v>1</v>
      </c>
      <c r="P68" s="1">
        <f t="shared" si="41"/>
        <v>0</v>
      </c>
      <c r="Q68" s="1">
        <f t="shared" si="41"/>
        <v>0</v>
      </c>
      <c r="R68" s="1">
        <f t="shared" si="41"/>
        <v>0</v>
      </c>
      <c r="S68" s="1">
        <f t="shared" si="41"/>
        <v>0</v>
      </c>
      <c r="T68" s="1">
        <f t="shared" si="41"/>
        <v>0</v>
      </c>
      <c r="U68" s="1">
        <f t="shared" si="40"/>
        <v>0</v>
      </c>
      <c r="V68" s="1">
        <f t="shared" si="40"/>
        <v>0</v>
      </c>
      <c r="W68" s="1">
        <f t="shared" si="40"/>
        <v>0</v>
      </c>
      <c r="X68" s="1">
        <f t="shared" si="40"/>
        <v>0</v>
      </c>
      <c r="Y68" s="1">
        <f t="shared" si="40"/>
        <v>0</v>
      </c>
      <c r="Z68" s="1">
        <f t="shared" si="40"/>
        <v>0</v>
      </c>
      <c r="AA68" s="1">
        <f t="shared" si="40"/>
        <v>0</v>
      </c>
      <c r="AB68"/>
      <c r="AC68" s="679">
        <v>4</v>
      </c>
      <c r="AD68" s="679"/>
      <c r="AE68" s="679"/>
      <c r="AF68" s="679"/>
      <c r="AG68" s="679"/>
      <c r="AH68" s="679"/>
      <c r="AI68" s="679"/>
      <c r="AJ68" s="679"/>
      <c r="AK68" s="679"/>
      <c r="AL68" s="679"/>
      <c r="AM68" s="679"/>
      <c r="AN68" s="679"/>
      <c r="AO68" s="679"/>
      <c r="AP68"/>
      <c r="AQ68" s="391"/>
      <c r="AR68" s="366" t="str">
        <f t="shared" si="33"/>
        <v>1.2.1</v>
      </c>
      <c r="AS68" s="366" t="str">
        <f t="shared" si="34"/>
        <v xml:space="preserve"> Q2 1.2</v>
      </c>
      <c r="AT68" s="366" t="str">
        <f t="shared" si="35"/>
        <v>広さ感・景観</v>
      </c>
      <c r="AU68" s="454">
        <f t="shared" si="19"/>
        <v>0.33333333333333331</v>
      </c>
      <c r="AV68" s="454">
        <f t="shared" si="7"/>
        <v>0.5</v>
      </c>
      <c r="AW68" s="454">
        <f t="shared" si="8"/>
        <v>0.33333333333333331</v>
      </c>
      <c r="AX68" s="454">
        <f t="shared" si="9"/>
        <v>0.5</v>
      </c>
      <c r="AY68" s="454">
        <f t="shared" si="10"/>
        <v>0</v>
      </c>
      <c r="AZ68" s="454">
        <f t="shared" si="11"/>
        <v>0</v>
      </c>
      <c r="BA68" s="454">
        <f t="shared" si="12"/>
        <v>0</v>
      </c>
      <c r="BB68" s="458">
        <f t="shared" si="13"/>
        <v>0</v>
      </c>
      <c r="BC68" s="454">
        <f t="shared" si="14"/>
        <v>0.33333333333333331</v>
      </c>
      <c r="BD68" s="454">
        <f t="shared" si="15"/>
        <v>0.5</v>
      </c>
      <c r="BE68" s="455">
        <f t="shared" si="20"/>
        <v>0.5</v>
      </c>
      <c r="BF68" s="455">
        <f t="shared" si="16"/>
        <v>0.5</v>
      </c>
      <c r="BG68" s="455">
        <f t="shared" si="17"/>
        <v>0.5</v>
      </c>
      <c r="BH68" s="378"/>
      <c r="BI68" s="393" t="s">
        <v>860</v>
      </c>
      <c r="BJ68" s="425" t="s">
        <v>65</v>
      </c>
      <c r="BK68" s="548" t="s">
        <v>66</v>
      </c>
      <c r="BL68" s="385">
        <v>0.33333333333333331</v>
      </c>
      <c r="BM68" s="368"/>
      <c r="BN68" s="368"/>
      <c r="BO68" s="368"/>
      <c r="BP68" s="368"/>
      <c r="BQ68" s="368"/>
      <c r="BR68" s="368"/>
      <c r="BS68" s="377"/>
      <c r="BT68" s="368"/>
      <c r="BU68" s="371"/>
      <c r="BV68" s="373"/>
      <c r="BW68" s="373"/>
      <c r="BX68" s="373"/>
      <c r="BZ68" s="393" t="s">
        <v>580</v>
      </c>
      <c r="CA68" s="425" t="s">
        <v>65</v>
      </c>
      <c r="CB68" s="548" t="s">
        <v>66</v>
      </c>
      <c r="CC68" s="371">
        <v>0.33333333333333331</v>
      </c>
      <c r="CD68" s="371">
        <v>0.5</v>
      </c>
      <c r="CE68" s="371">
        <v>0.33333333333333331</v>
      </c>
      <c r="CF68" s="371">
        <v>0.5</v>
      </c>
      <c r="CG68" s="371"/>
      <c r="CH68" s="371"/>
      <c r="CI68" s="371"/>
      <c r="CJ68" s="372"/>
      <c r="CK68" s="371">
        <v>0.33333333333333331</v>
      </c>
      <c r="CL68" s="371">
        <v>0.5</v>
      </c>
      <c r="CM68" s="373">
        <v>0.5</v>
      </c>
      <c r="CN68" s="373">
        <v>0.5</v>
      </c>
      <c r="CO68" s="373">
        <v>0.5</v>
      </c>
    </row>
    <row r="69" spans="1:94" ht="13.5" customHeight="1" x14ac:dyDescent="0.15">
      <c r="B69" s="229"/>
      <c r="C69" s="210"/>
      <c r="D69" s="211">
        <v>2</v>
      </c>
      <c r="E69" s="223" t="s">
        <v>327</v>
      </c>
      <c r="F69" s="739"/>
      <c r="G69"/>
      <c r="H69" s="680">
        <f t="shared" ref="H69:H70" si="50">IF(SUMPRODUCT($AC$7:$AL$7,O69:X69)=0,0,SUMPRODUCT($AC$7:$AL$7,AC69:AL69)/SUMPRODUCT($AC$7:$AL$7,O69:X69))</f>
        <v>4</v>
      </c>
      <c r="I69" s="680">
        <f t="shared" ref="I69:I70" si="51">IF(SUMPRODUCT($AM$7:$AO$7,Y69:AA69)=0,0,SUMPRODUCT($AM$7:$AO$7,AM69:AO69)/SUMPRODUCT($AM$7:$AO$7,Y69:AA69))</f>
        <v>0</v>
      </c>
      <c r="J69" s="219"/>
      <c r="K69" s="220"/>
      <c r="L69" s="617">
        <f t="shared" si="21"/>
        <v>2</v>
      </c>
      <c r="M69" s="1">
        <f t="shared" si="22"/>
        <v>2</v>
      </c>
      <c r="N69"/>
      <c r="O69" s="1">
        <f t="shared" si="41"/>
        <v>1</v>
      </c>
      <c r="P69" s="1">
        <f t="shared" si="41"/>
        <v>0</v>
      </c>
      <c r="Q69" s="1">
        <f t="shared" si="41"/>
        <v>0</v>
      </c>
      <c r="R69" s="1">
        <f t="shared" si="41"/>
        <v>0</v>
      </c>
      <c r="S69" s="1">
        <f t="shared" si="41"/>
        <v>0</v>
      </c>
      <c r="T69" s="1">
        <f t="shared" si="41"/>
        <v>0</v>
      </c>
      <c r="U69" s="1">
        <f t="shared" si="40"/>
        <v>0</v>
      </c>
      <c r="V69" s="1">
        <f t="shared" si="40"/>
        <v>0</v>
      </c>
      <c r="W69" s="1">
        <f t="shared" si="40"/>
        <v>0</v>
      </c>
      <c r="X69" s="1">
        <f t="shared" si="40"/>
        <v>0</v>
      </c>
      <c r="Y69" s="1">
        <f t="shared" si="40"/>
        <v>0</v>
      </c>
      <c r="Z69" s="1">
        <f t="shared" si="40"/>
        <v>0</v>
      </c>
      <c r="AA69" s="1">
        <f t="shared" si="40"/>
        <v>0</v>
      </c>
      <c r="AB69"/>
      <c r="AC69" s="681">
        <v>4</v>
      </c>
      <c r="AD69" s="681"/>
      <c r="AE69" s="681"/>
      <c r="AF69" s="681"/>
      <c r="AG69" s="681"/>
      <c r="AH69" s="681"/>
      <c r="AI69" s="681"/>
      <c r="AJ69" s="681"/>
      <c r="AK69" s="681"/>
      <c r="AL69" s="681"/>
      <c r="AM69" s="681"/>
      <c r="AN69" s="681"/>
      <c r="AO69" s="681"/>
      <c r="AP69"/>
      <c r="AQ69" s="391"/>
      <c r="AR69" s="366" t="str">
        <f t="shared" si="33"/>
        <v>1.2.2</v>
      </c>
      <c r="AS69" s="366" t="str">
        <f t="shared" si="34"/>
        <v xml:space="preserve"> Q2 1.2</v>
      </c>
      <c r="AT69" s="366" t="str">
        <f t="shared" si="35"/>
        <v>リフレッシュスペース</v>
      </c>
      <c r="AU69" s="454">
        <f t="shared" si="19"/>
        <v>0.33333333333333331</v>
      </c>
      <c r="AV69" s="454">
        <f t="shared" si="7"/>
        <v>0</v>
      </c>
      <c r="AW69" s="454">
        <f t="shared" si="8"/>
        <v>0.33333333333333331</v>
      </c>
      <c r="AX69" s="454">
        <f t="shared" si="9"/>
        <v>0</v>
      </c>
      <c r="AY69" s="454">
        <f t="shared" si="10"/>
        <v>0</v>
      </c>
      <c r="AZ69" s="454">
        <f t="shared" si="11"/>
        <v>0</v>
      </c>
      <c r="BA69" s="454">
        <f t="shared" si="12"/>
        <v>0</v>
      </c>
      <c r="BB69" s="458">
        <f t="shared" si="13"/>
        <v>0</v>
      </c>
      <c r="BC69" s="454">
        <f t="shared" si="14"/>
        <v>0.33333333333333331</v>
      </c>
      <c r="BD69" s="454">
        <f t="shared" si="15"/>
        <v>0</v>
      </c>
      <c r="BE69" s="455">
        <f t="shared" si="20"/>
        <v>0</v>
      </c>
      <c r="BF69" s="455">
        <f t="shared" si="16"/>
        <v>0</v>
      </c>
      <c r="BG69" s="455">
        <f t="shared" si="17"/>
        <v>0</v>
      </c>
      <c r="BH69" s="378"/>
      <c r="BI69" s="393" t="s">
        <v>861</v>
      </c>
      <c r="BJ69" s="425" t="s">
        <v>65</v>
      </c>
      <c r="BK69" s="548" t="s">
        <v>67</v>
      </c>
      <c r="BL69" s="385">
        <v>0.33333333333333331</v>
      </c>
      <c r="BM69" s="368"/>
      <c r="BN69" s="368">
        <v>0.5</v>
      </c>
      <c r="BO69" s="368"/>
      <c r="BP69" s="368"/>
      <c r="BQ69" s="368"/>
      <c r="BR69" s="368"/>
      <c r="BS69" s="377"/>
      <c r="BT69" s="368"/>
      <c r="BU69" s="371"/>
      <c r="BV69" s="373"/>
      <c r="BW69" s="373"/>
      <c r="BX69" s="373"/>
      <c r="BZ69" s="393" t="s">
        <v>581</v>
      </c>
      <c r="CA69" s="425" t="s">
        <v>65</v>
      </c>
      <c r="CB69" s="548" t="s">
        <v>67</v>
      </c>
      <c r="CC69" s="371">
        <v>0.33333333333333331</v>
      </c>
      <c r="CD69" s="371"/>
      <c r="CE69" s="371">
        <v>0.33333333333333331</v>
      </c>
      <c r="CF69" s="371"/>
      <c r="CG69" s="371"/>
      <c r="CH69" s="371"/>
      <c r="CI69" s="371"/>
      <c r="CJ69" s="372"/>
      <c r="CK69" s="371">
        <v>0.33333333333333331</v>
      </c>
      <c r="CL69" s="371"/>
      <c r="CM69" s="373"/>
      <c r="CN69" s="373"/>
      <c r="CO69" s="373"/>
    </row>
    <row r="70" spans="1:94" ht="13.5" customHeight="1" thickBot="1" x14ac:dyDescent="0.2">
      <c r="B70" s="229"/>
      <c r="C70" s="215"/>
      <c r="D70" s="211">
        <v>3</v>
      </c>
      <c r="E70" s="223" t="s">
        <v>328</v>
      </c>
      <c r="F70" s="739"/>
      <c r="G70"/>
      <c r="H70" s="673">
        <f t="shared" si="50"/>
        <v>4</v>
      </c>
      <c r="I70" s="673">
        <f t="shared" si="51"/>
        <v>0</v>
      </c>
      <c r="J70" s="216"/>
      <c r="K70" s="217"/>
      <c r="L70" s="617">
        <f t="shared" si="21"/>
        <v>2</v>
      </c>
      <c r="M70" s="1">
        <f t="shared" si="22"/>
        <v>2</v>
      </c>
      <c r="N70"/>
      <c r="O70" s="1">
        <f t="shared" si="41"/>
        <v>1</v>
      </c>
      <c r="P70" s="1">
        <f t="shared" si="41"/>
        <v>0</v>
      </c>
      <c r="Q70" s="1">
        <f t="shared" si="41"/>
        <v>0</v>
      </c>
      <c r="R70" s="1">
        <f t="shared" si="41"/>
        <v>0</v>
      </c>
      <c r="S70" s="1">
        <f t="shared" si="41"/>
        <v>0</v>
      </c>
      <c r="T70" s="1">
        <f t="shared" si="41"/>
        <v>0</v>
      </c>
      <c r="U70" s="1">
        <f t="shared" si="40"/>
        <v>0</v>
      </c>
      <c r="V70" s="1">
        <f t="shared" si="40"/>
        <v>0</v>
      </c>
      <c r="W70" s="1">
        <f t="shared" si="40"/>
        <v>0</v>
      </c>
      <c r="X70" s="1">
        <f t="shared" si="40"/>
        <v>0</v>
      </c>
      <c r="Y70" s="1">
        <f t="shared" si="40"/>
        <v>0</v>
      </c>
      <c r="Z70" s="1">
        <f t="shared" si="40"/>
        <v>0</v>
      </c>
      <c r="AA70" s="1">
        <f t="shared" si="40"/>
        <v>0</v>
      </c>
      <c r="AB70"/>
      <c r="AC70" s="674">
        <v>4</v>
      </c>
      <c r="AD70" s="674"/>
      <c r="AE70" s="674"/>
      <c r="AF70" s="674"/>
      <c r="AG70" s="674"/>
      <c r="AH70" s="674"/>
      <c r="AI70" s="674"/>
      <c r="AJ70" s="674"/>
      <c r="AK70" s="674"/>
      <c r="AL70" s="674"/>
      <c r="AM70" s="674"/>
      <c r="AN70" s="674"/>
      <c r="AO70" s="674"/>
      <c r="AP70"/>
      <c r="AQ70" s="391"/>
      <c r="AR70" s="366" t="str">
        <f t="shared" si="33"/>
        <v>1.2.3</v>
      </c>
      <c r="AS70" s="366" t="str">
        <f t="shared" si="34"/>
        <v xml:space="preserve"> Q2 1.2</v>
      </c>
      <c r="AT70" s="366" t="str">
        <f t="shared" si="35"/>
        <v>内装計画</v>
      </c>
      <c r="AU70" s="454">
        <f t="shared" si="19"/>
        <v>0.33333333333333331</v>
      </c>
      <c r="AV70" s="454">
        <f t="shared" si="7"/>
        <v>0.5</v>
      </c>
      <c r="AW70" s="454">
        <f t="shared" si="8"/>
        <v>0.33333333333333331</v>
      </c>
      <c r="AX70" s="454">
        <f t="shared" si="9"/>
        <v>0.5</v>
      </c>
      <c r="AY70" s="454">
        <f t="shared" si="10"/>
        <v>1</v>
      </c>
      <c r="AZ70" s="454">
        <f t="shared" si="11"/>
        <v>1</v>
      </c>
      <c r="BA70" s="454">
        <f t="shared" si="12"/>
        <v>1</v>
      </c>
      <c r="BB70" s="458">
        <f t="shared" si="13"/>
        <v>1</v>
      </c>
      <c r="BC70" s="454">
        <f t="shared" si="14"/>
        <v>0.33333333333333331</v>
      </c>
      <c r="BD70" s="454">
        <f t="shared" si="15"/>
        <v>0.5</v>
      </c>
      <c r="BE70" s="455">
        <f t="shared" si="20"/>
        <v>0.5</v>
      </c>
      <c r="BF70" s="455">
        <f t="shared" si="16"/>
        <v>0.5</v>
      </c>
      <c r="BG70" s="455">
        <f t="shared" si="17"/>
        <v>0.5</v>
      </c>
      <c r="BH70" s="378"/>
      <c r="BI70" s="393" t="s">
        <v>862</v>
      </c>
      <c r="BJ70" s="425" t="s">
        <v>65</v>
      </c>
      <c r="BK70" s="548" t="s">
        <v>68</v>
      </c>
      <c r="BL70" s="385">
        <v>0.33333333333333331</v>
      </c>
      <c r="BM70" s="368">
        <v>1</v>
      </c>
      <c r="BN70" s="368">
        <v>0.5</v>
      </c>
      <c r="BO70" s="368">
        <v>1</v>
      </c>
      <c r="BP70" s="368">
        <v>1</v>
      </c>
      <c r="BQ70" s="368">
        <v>1</v>
      </c>
      <c r="BR70" s="368">
        <v>1</v>
      </c>
      <c r="BS70" s="377">
        <v>1</v>
      </c>
      <c r="BT70" s="368">
        <v>1</v>
      </c>
      <c r="BU70" s="371">
        <v>1</v>
      </c>
      <c r="BV70" s="373">
        <v>1</v>
      </c>
      <c r="BW70" s="373">
        <v>1</v>
      </c>
      <c r="BX70" s="373">
        <v>1</v>
      </c>
      <c r="BZ70" s="393" t="s">
        <v>582</v>
      </c>
      <c r="CA70" s="425" t="s">
        <v>65</v>
      </c>
      <c r="CB70" s="548" t="s">
        <v>68</v>
      </c>
      <c r="CC70" s="371">
        <v>0.33333333333333331</v>
      </c>
      <c r="CD70" s="371">
        <v>0.5</v>
      </c>
      <c r="CE70" s="371">
        <v>0.33333333333333331</v>
      </c>
      <c r="CF70" s="371">
        <v>0.5</v>
      </c>
      <c r="CG70" s="371">
        <v>1</v>
      </c>
      <c r="CH70" s="371">
        <v>1</v>
      </c>
      <c r="CI70" s="371">
        <v>1</v>
      </c>
      <c r="CJ70" s="372">
        <v>1</v>
      </c>
      <c r="CK70" s="371">
        <v>0.33333333333333331</v>
      </c>
      <c r="CL70" s="371">
        <v>0.5</v>
      </c>
      <c r="CM70" s="373">
        <v>0.5</v>
      </c>
      <c r="CN70" s="373">
        <v>0.5</v>
      </c>
      <c r="CO70" s="373">
        <v>0.5</v>
      </c>
    </row>
    <row r="71" spans="1:94" ht="13.5" customHeight="1" thickBot="1" x14ac:dyDescent="0.2">
      <c r="B71" s="229"/>
      <c r="C71" s="205">
        <v>1.3</v>
      </c>
      <c r="D71" s="206" t="s">
        <v>329</v>
      </c>
      <c r="E71" s="246"/>
      <c r="F71" s="738"/>
      <c r="G71"/>
      <c r="H71" s="693"/>
      <c r="I71" s="694"/>
      <c r="J71" s="208" t="str">
        <f>IF(COUNTIF(J72:J74,$AA$3)&gt;=ROWS(J72:J74),$AA$3,"")</f>
        <v/>
      </c>
      <c r="K71" s="304" t="str">
        <f>IF(COUNTIF(K72:K74,$AA$3)&gt;=ROWS(K72:K74),$AA$3,"")</f>
        <v/>
      </c>
      <c r="L71" s="617">
        <f t="shared" si="21"/>
        <v>2</v>
      </c>
      <c r="M71" s="1">
        <f t="shared" si="22"/>
        <v>2</v>
      </c>
      <c r="N71"/>
      <c r="O71" s="1">
        <f t="shared" si="41"/>
        <v>0</v>
      </c>
      <c r="P71" s="1">
        <f t="shared" si="41"/>
        <v>0</v>
      </c>
      <c r="Q71" s="1">
        <f t="shared" si="41"/>
        <v>0</v>
      </c>
      <c r="R71" s="1">
        <f t="shared" si="41"/>
        <v>0</v>
      </c>
      <c r="S71" s="1">
        <f t="shared" si="41"/>
        <v>0</v>
      </c>
      <c r="T71" s="1">
        <f t="shared" si="41"/>
        <v>0</v>
      </c>
      <c r="U71" s="1">
        <f t="shared" si="40"/>
        <v>0</v>
      </c>
      <c r="V71" s="1">
        <f t="shared" si="40"/>
        <v>0</v>
      </c>
      <c r="W71" s="1">
        <f t="shared" si="40"/>
        <v>0</v>
      </c>
      <c r="X71" s="1">
        <f t="shared" si="40"/>
        <v>0</v>
      </c>
      <c r="Y71" s="1">
        <f t="shared" si="40"/>
        <v>0</v>
      </c>
      <c r="Z71" s="1">
        <f t="shared" si="40"/>
        <v>0</v>
      </c>
      <c r="AA71" s="1">
        <f t="shared" si="40"/>
        <v>0</v>
      </c>
      <c r="AB71"/>
      <c r="AC71" s="695" t="s">
        <v>839</v>
      </c>
      <c r="AD71" s="695" t="s">
        <v>839</v>
      </c>
      <c r="AE71" s="695" t="s">
        <v>839</v>
      </c>
      <c r="AF71" s="695" t="s">
        <v>839</v>
      </c>
      <c r="AG71" s="695" t="s">
        <v>839</v>
      </c>
      <c r="AH71" s="695" t="s">
        <v>839</v>
      </c>
      <c r="AI71" s="695" t="s">
        <v>839</v>
      </c>
      <c r="AJ71" s="695" t="s">
        <v>839</v>
      </c>
      <c r="AK71" s="695" t="s">
        <v>839</v>
      </c>
      <c r="AL71" s="695" t="s">
        <v>839</v>
      </c>
      <c r="AM71" s="695" t="s">
        <v>839</v>
      </c>
      <c r="AN71" s="695" t="s">
        <v>839</v>
      </c>
      <c r="AO71" s="695" t="s">
        <v>839</v>
      </c>
      <c r="AP71"/>
      <c r="AQ71" s="391"/>
      <c r="AR71" s="366">
        <f t="shared" si="33"/>
        <v>1.3</v>
      </c>
      <c r="AS71" s="366" t="str">
        <f t="shared" si="34"/>
        <v xml:space="preserve"> Q2 1</v>
      </c>
      <c r="AT71" s="366" t="str">
        <f t="shared" si="35"/>
        <v>維持管理</v>
      </c>
      <c r="AU71" s="454">
        <f t="shared" si="19"/>
        <v>0.3</v>
      </c>
      <c r="AV71" s="454">
        <f t="shared" si="7"/>
        <v>0.3</v>
      </c>
      <c r="AW71" s="454">
        <f t="shared" si="8"/>
        <v>0.3</v>
      </c>
      <c r="AX71" s="454">
        <f t="shared" si="9"/>
        <v>0.3</v>
      </c>
      <c r="AY71" s="454">
        <f t="shared" si="10"/>
        <v>0.3</v>
      </c>
      <c r="AZ71" s="454">
        <f t="shared" si="11"/>
        <v>0.3</v>
      </c>
      <c r="BA71" s="454">
        <f t="shared" si="12"/>
        <v>0.3</v>
      </c>
      <c r="BB71" s="458">
        <f t="shared" si="13"/>
        <v>0.3</v>
      </c>
      <c r="BC71" s="454">
        <f t="shared" si="14"/>
        <v>0.3</v>
      </c>
      <c r="BD71" s="454">
        <f t="shared" si="15"/>
        <v>0.3</v>
      </c>
      <c r="BE71" s="455">
        <f t="shared" si="20"/>
        <v>0</v>
      </c>
      <c r="BF71" s="455">
        <f t="shared" si="16"/>
        <v>0</v>
      </c>
      <c r="BG71" s="455">
        <f t="shared" si="17"/>
        <v>0</v>
      </c>
      <c r="BH71" s="378"/>
      <c r="BI71" s="393">
        <v>1.3</v>
      </c>
      <c r="BJ71" s="425" t="s">
        <v>61</v>
      </c>
      <c r="BK71" s="548" t="s">
        <v>69</v>
      </c>
      <c r="BL71" s="385">
        <v>0.3</v>
      </c>
      <c r="BM71" s="385">
        <v>0.3</v>
      </c>
      <c r="BN71" s="385">
        <v>0.3</v>
      </c>
      <c r="BO71" s="611">
        <v>0.3</v>
      </c>
      <c r="BP71" s="611">
        <v>0.3</v>
      </c>
      <c r="BQ71" s="385">
        <v>0.3</v>
      </c>
      <c r="BR71" s="611">
        <v>0.3</v>
      </c>
      <c r="BS71" s="385">
        <v>0.3</v>
      </c>
      <c r="BT71" s="611">
        <v>0.3</v>
      </c>
      <c r="BU71" s="371">
        <v>0.3</v>
      </c>
      <c r="BV71" s="373">
        <v>0</v>
      </c>
      <c r="BW71" s="373">
        <v>0</v>
      </c>
      <c r="BX71" s="373">
        <v>0</v>
      </c>
      <c r="BZ71" s="393">
        <v>1.3</v>
      </c>
      <c r="CA71" s="425" t="s">
        <v>61</v>
      </c>
      <c r="CB71" s="548" t="s">
        <v>69</v>
      </c>
      <c r="CC71" s="371">
        <v>0.3</v>
      </c>
      <c r="CD71" s="371">
        <v>0.3</v>
      </c>
      <c r="CE71" s="371">
        <v>0.3</v>
      </c>
      <c r="CF71" s="371">
        <v>0.3</v>
      </c>
      <c r="CG71" s="371">
        <v>0.3</v>
      </c>
      <c r="CH71" s="371">
        <v>0.3</v>
      </c>
      <c r="CI71" s="371">
        <v>0.3</v>
      </c>
      <c r="CJ71" s="372">
        <v>0.3</v>
      </c>
      <c r="CK71" s="371">
        <v>0.3</v>
      </c>
      <c r="CL71" s="371">
        <v>0.3</v>
      </c>
      <c r="CM71" s="373"/>
      <c r="CN71" s="373"/>
      <c r="CO71" s="373"/>
    </row>
    <row r="72" spans="1:94" ht="13.5" customHeight="1" x14ac:dyDescent="0.15">
      <c r="B72" s="229"/>
      <c r="C72" s="210"/>
      <c r="D72" s="211">
        <v>1</v>
      </c>
      <c r="E72" s="841" t="s">
        <v>8</v>
      </c>
      <c r="F72" s="842"/>
      <c r="G72"/>
      <c r="H72" s="678">
        <f>IF(SUMPRODUCT($AC$7:$AL$7,O72:X72)=0,0,SUMPRODUCT($AC$7:$AL$7,AC72:AL72)/SUMPRODUCT($AC$7:$AL$7,O72:X72))</f>
        <v>4</v>
      </c>
      <c r="I72" s="678">
        <f>IF(SUMPRODUCT($AM$7:$AO$7,Y72:AA72)=0,0,SUMPRODUCT($AM$7:$AO$7,AM72:AO72)/SUMPRODUCT($AM$7:$AO$7,Y72:AA72))</f>
        <v>0</v>
      </c>
      <c r="J72" s="212"/>
      <c r="K72" s="214"/>
      <c r="L72" s="617">
        <f t="shared" si="21"/>
        <v>2</v>
      </c>
      <c r="M72" s="1">
        <f t="shared" si="22"/>
        <v>2</v>
      </c>
      <c r="N72"/>
      <c r="O72" s="1">
        <f t="shared" si="41"/>
        <v>1</v>
      </c>
      <c r="P72" s="1">
        <f t="shared" si="41"/>
        <v>0</v>
      </c>
      <c r="Q72" s="1">
        <f t="shared" si="41"/>
        <v>0</v>
      </c>
      <c r="R72" s="1">
        <f t="shared" si="41"/>
        <v>0</v>
      </c>
      <c r="S72" s="1">
        <f t="shared" si="41"/>
        <v>0</v>
      </c>
      <c r="T72" s="1">
        <f t="shared" si="41"/>
        <v>0</v>
      </c>
      <c r="U72" s="1">
        <f t="shared" si="40"/>
        <v>0</v>
      </c>
      <c r="V72" s="1">
        <f t="shared" si="40"/>
        <v>0</v>
      </c>
      <c r="W72" s="1">
        <f t="shared" si="40"/>
        <v>0</v>
      </c>
      <c r="X72" s="1">
        <f t="shared" si="40"/>
        <v>0</v>
      </c>
      <c r="Y72" s="1">
        <f t="shared" si="40"/>
        <v>0</v>
      </c>
      <c r="Z72" s="1">
        <f t="shared" si="40"/>
        <v>0</v>
      </c>
      <c r="AA72" s="1">
        <f t="shared" si="40"/>
        <v>0</v>
      </c>
      <c r="AB72"/>
      <c r="AC72" s="679">
        <v>4</v>
      </c>
      <c r="AD72" s="679"/>
      <c r="AE72" s="679"/>
      <c r="AF72" s="679"/>
      <c r="AG72" s="679"/>
      <c r="AH72" s="679"/>
      <c r="AI72" s="679"/>
      <c r="AJ72" s="679"/>
      <c r="AK72" s="679"/>
      <c r="AL72" s="679"/>
      <c r="AM72" s="679"/>
      <c r="AN72" s="679"/>
      <c r="AO72" s="679"/>
      <c r="AP72"/>
      <c r="AQ72" s="391"/>
      <c r="AR72" s="366" t="str">
        <f t="shared" si="33"/>
        <v>1.3.1</v>
      </c>
      <c r="AS72" s="366" t="str">
        <f t="shared" si="34"/>
        <v xml:space="preserve"> Q2 1.3</v>
      </c>
      <c r="AT72" s="366" t="str">
        <f t="shared" si="35"/>
        <v>維持管理に配慮した設計</v>
      </c>
      <c r="AU72" s="454">
        <f t="shared" si="19"/>
        <v>0.5</v>
      </c>
      <c r="AV72" s="454">
        <f t="shared" si="7"/>
        <v>0.5</v>
      </c>
      <c r="AW72" s="454">
        <f t="shared" si="8"/>
        <v>0.5</v>
      </c>
      <c r="AX72" s="454">
        <f t="shared" si="9"/>
        <v>0.5</v>
      </c>
      <c r="AY72" s="454">
        <f t="shared" si="10"/>
        <v>0.5</v>
      </c>
      <c r="AZ72" s="454">
        <f t="shared" si="11"/>
        <v>0.5</v>
      </c>
      <c r="BA72" s="454">
        <f t="shared" si="12"/>
        <v>0.5</v>
      </c>
      <c r="BB72" s="458">
        <f t="shared" si="13"/>
        <v>0.5</v>
      </c>
      <c r="BC72" s="454">
        <f t="shared" si="14"/>
        <v>0.5</v>
      </c>
      <c r="BD72" s="454">
        <f t="shared" si="15"/>
        <v>0.5</v>
      </c>
      <c r="BE72" s="455">
        <f t="shared" si="20"/>
        <v>0</v>
      </c>
      <c r="BF72" s="455">
        <f t="shared" si="16"/>
        <v>0</v>
      </c>
      <c r="BG72" s="455">
        <f t="shared" si="17"/>
        <v>0</v>
      </c>
      <c r="BH72" s="378"/>
      <c r="BI72" s="393" t="s">
        <v>70</v>
      </c>
      <c r="BJ72" s="425" t="s">
        <v>71</v>
      </c>
      <c r="BK72" s="223" t="s">
        <v>449</v>
      </c>
      <c r="BL72" s="385">
        <v>0.5</v>
      </c>
      <c r="BM72" s="385">
        <v>0.5</v>
      </c>
      <c r="BN72" s="385">
        <v>0.5</v>
      </c>
      <c r="BO72" s="613">
        <v>0.5</v>
      </c>
      <c r="BP72" s="613">
        <v>0.5</v>
      </c>
      <c r="BQ72" s="385">
        <v>0.5</v>
      </c>
      <c r="BR72" s="613">
        <v>0.5</v>
      </c>
      <c r="BS72" s="385">
        <v>0.5</v>
      </c>
      <c r="BT72" s="613">
        <v>0.5</v>
      </c>
      <c r="BU72" s="371">
        <v>0.5</v>
      </c>
      <c r="BV72" s="373">
        <v>0</v>
      </c>
      <c r="BW72" s="373">
        <v>0</v>
      </c>
      <c r="BX72" s="373">
        <v>0</v>
      </c>
      <c r="BZ72" s="393" t="s">
        <v>70</v>
      </c>
      <c r="CA72" s="425" t="s">
        <v>71</v>
      </c>
      <c r="CB72" s="548" t="s">
        <v>432</v>
      </c>
      <c r="CC72" s="371">
        <v>0.5</v>
      </c>
      <c r="CD72" s="371">
        <v>0.5</v>
      </c>
      <c r="CE72" s="371">
        <v>0.5</v>
      </c>
      <c r="CF72" s="371">
        <v>0.5</v>
      </c>
      <c r="CG72" s="371">
        <v>0.5</v>
      </c>
      <c r="CH72" s="371">
        <v>0.5</v>
      </c>
      <c r="CI72" s="371">
        <v>0.5</v>
      </c>
      <c r="CJ72" s="372">
        <v>0.5</v>
      </c>
      <c r="CK72" s="371">
        <v>0.5</v>
      </c>
      <c r="CL72" s="371">
        <v>0.5</v>
      </c>
      <c r="CM72" s="373"/>
      <c r="CN72" s="373"/>
      <c r="CO72" s="373"/>
    </row>
    <row r="73" spans="1:94" x14ac:dyDescent="0.15">
      <c r="B73" s="229"/>
      <c r="C73" s="210"/>
      <c r="D73" s="211">
        <v>2</v>
      </c>
      <c r="E73" s="841" t="s">
        <v>330</v>
      </c>
      <c r="F73" s="842"/>
      <c r="G73"/>
      <c r="H73" s="680">
        <f t="shared" ref="H73:H74" si="52">IF(SUMPRODUCT($AC$7:$AL$7,O73:X73)=0,0,SUMPRODUCT($AC$7:$AL$7,AC73:AL73)/SUMPRODUCT($AC$7:$AL$7,O73:X73))</f>
        <v>4</v>
      </c>
      <c r="I73" s="680">
        <f t="shared" ref="I73:I74" si="53">IF(SUMPRODUCT($AM$7:$AO$7,Y73:AA73)=0,0,SUMPRODUCT($AM$7:$AO$7,AM73:AO73)/SUMPRODUCT($AM$7:$AO$7,Y73:AA73))</f>
        <v>0</v>
      </c>
      <c r="J73" s="219"/>
      <c r="K73" s="220"/>
      <c r="L73" s="617">
        <f t="shared" si="21"/>
        <v>2</v>
      </c>
      <c r="M73" s="1">
        <f t="shared" si="22"/>
        <v>2</v>
      </c>
      <c r="N73"/>
      <c r="O73" s="1">
        <f t="shared" si="41"/>
        <v>1</v>
      </c>
      <c r="P73" s="1">
        <f t="shared" si="41"/>
        <v>0</v>
      </c>
      <c r="Q73" s="1">
        <f t="shared" si="41"/>
        <v>0</v>
      </c>
      <c r="R73" s="1">
        <f t="shared" si="41"/>
        <v>0</v>
      </c>
      <c r="S73" s="1">
        <f t="shared" si="41"/>
        <v>0</v>
      </c>
      <c r="T73" s="1">
        <f t="shared" si="41"/>
        <v>0</v>
      </c>
      <c r="U73" s="1">
        <f t="shared" si="40"/>
        <v>0</v>
      </c>
      <c r="V73" s="1">
        <f t="shared" si="40"/>
        <v>0</v>
      </c>
      <c r="W73" s="1">
        <f t="shared" si="40"/>
        <v>0</v>
      </c>
      <c r="X73" s="1">
        <f t="shared" si="40"/>
        <v>0</v>
      </c>
      <c r="Y73" s="1">
        <f t="shared" si="40"/>
        <v>0</v>
      </c>
      <c r="Z73" s="1">
        <f t="shared" si="40"/>
        <v>0</v>
      </c>
      <c r="AA73" s="1">
        <f t="shared" si="40"/>
        <v>0</v>
      </c>
      <c r="AB73"/>
      <c r="AC73" s="681">
        <v>4</v>
      </c>
      <c r="AD73" s="681"/>
      <c r="AE73" s="681"/>
      <c r="AF73" s="681"/>
      <c r="AG73" s="681"/>
      <c r="AH73" s="681"/>
      <c r="AI73" s="681"/>
      <c r="AJ73" s="681"/>
      <c r="AK73" s="681"/>
      <c r="AL73" s="681"/>
      <c r="AM73" s="681"/>
      <c r="AN73" s="681"/>
      <c r="AO73" s="681"/>
      <c r="AP73"/>
      <c r="AQ73" s="391"/>
      <c r="AR73" s="366" t="str">
        <f t="shared" si="33"/>
        <v>1.3.2</v>
      </c>
      <c r="AS73" s="366" t="str">
        <f t="shared" si="34"/>
        <v xml:space="preserve"> Q2 1.3</v>
      </c>
      <c r="AT73" s="366" t="str">
        <f t="shared" si="35"/>
        <v>維持管理用機能の確保</v>
      </c>
      <c r="AU73" s="454">
        <f t="shared" si="19"/>
        <v>0.5</v>
      </c>
      <c r="AV73" s="454">
        <f t="shared" ref="AV73:AV136" si="54">IF($L73=0,BM73,CD73)</f>
        <v>0.5</v>
      </c>
      <c r="AW73" s="454">
        <f t="shared" ref="AW73:AW136" si="55">IF($L73=0,BN73,CE73)</f>
        <v>0.5</v>
      </c>
      <c r="AX73" s="454">
        <f t="shared" ref="AX73:AX136" si="56">IF($L73=0,BO73,CF73)</f>
        <v>0.5</v>
      </c>
      <c r="AY73" s="454">
        <f t="shared" ref="AY73:AY136" si="57">IF($L73=0,BP73,CG73)</f>
        <v>0.5</v>
      </c>
      <c r="AZ73" s="454">
        <f t="shared" ref="AZ73:AZ136" si="58">IF($L73=0,BQ73,CH73)</f>
        <v>0.5</v>
      </c>
      <c r="BA73" s="454">
        <f t="shared" ref="BA73:BA136" si="59">IF($L73=0,BR73,CI73)</f>
        <v>0.5</v>
      </c>
      <c r="BB73" s="458">
        <f t="shared" ref="BB73:BB136" si="60">IF($L73=0,BS73,CJ73)</f>
        <v>0.5</v>
      </c>
      <c r="BC73" s="454">
        <f t="shared" ref="BC73:BC136" si="61">IF($L73=0,BT73,CK73)</f>
        <v>0.5</v>
      </c>
      <c r="BD73" s="454">
        <f t="shared" ref="BD73:BD136" si="62">IF($L73=0,BU73,CL73)</f>
        <v>0.5</v>
      </c>
      <c r="BE73" s="455">
        <f t="shared" si="20"/>
        <v>0</v>
      </c>
      <c r="BF73" s="455">
        <f t="shared" ref="BF73:BF136" si="63">IF($M73=0,BW73,CN73)</f>
        <v>0</v>
      </c>
      <c r="BG73" s="455">
        <f t="shared" ref="BG73:BG136" si="64">IF($M73=0,BX73,CO73)</f>
        <v>0</v>
      </c>
      <c r="BH73" s="378"/>
      <c r="BI73" s="393" t="s">
        <v>72</v>
      </c>
      <c r="BJ73" s="425" t="s">
        <v>71</v>
      </c>
      <c r="BK73" s="223" t="s">
        <v>450</v>
      </c>
      <c r="BL73" s="385">
        <v>0.3</v>
      </c>
      <c r="BM73" s="385">
        <v>0.3</v>
      </c>
      <c r="BN73" s="385">
        <v>0.3</v>
      </c>
      <c r="BO73" s="613">
        <v>0.3</v>
      </c>
      <c r="BP73" s="613">
        <v>0.3</v>
      </c>
      <c r="BQ73" s="385">
        <v>0.3</v>
      </c>
      <c r="BR73" s="613">
        <v>0.3</v>
      </c>
      <c r="BS73" s="385">
        <v>0.3</v>
      </c>
      <c r="BT73" s="613">
        <v>0.3</v>
      </c>
      <c r="BU73" s="371">
        <v>0.3</v>
      </c>
      <c r="BV73" s="373">
        <v>0</v>
      </c>
      <c r="BW73" s="373">
        <v>0</v>
      </c>
      <c r="BX73" s="373">
        <v>0</v>
      </c>
      <c r="BZ73" s="393" t="s">
        <v>72</v>
      </c>
      <c r="CA73" s="425" t="s">
        <v>71</v>
      </c>
      <c r="CB73" s="548" t="s">
        <v>144</v>
      </c>
      <c r="CC73" s="371">
        <v>0.5</v>
      </c>
      <c r="CD73" s="371">
        <v>0.5</v>
      </c>
      <c r="CE73" s="371">
        <v>0.5</v>
      </c>
      <c r="CF73" s="371">
        <v>0.5</v>
      </c>
      <c r="CG73" s="371">
        <v>0.5</v>
      </c>
      <c r="CH73" s="371">
        <v>0.5</v>
      </c>
      <c r="CI73" s="371">
        <v>0.5</v>
      </c>
      <c r="CJ73" s="372">
        <v>0.5</v>
      </c>
      <c r="CK73" s="371">
        <v>0.5</v>
      </c>
      <c r="CL73" s="371">
        <v>0.5</v>
      </c>
      <c r="CM73" s="373"/>
      <c r="CN73" s="373"/>
      <c r="CO73" s="373"/>
    </row>
    <row r="74" spans="1:94" s="462" customFormat="1" ht="14.25" thickBot="1" x14ac:dyDescent="0.2">
      <c r="A74"/>
      <c r="B74" s="247"/>
      <c r="C74" s="215"/>
      <c r="D74" s="211">
        <v>3</v>
      </c>
      <c r="E74" s="843" t="s">
        <v>331</v>
      </c>
      <c r="F74" s="842"/>
      <c r="G74"/>
      <c r="H74" s="673">
        <f t="shared" si="52"/>
        <v>0</v>
      </c>
      <c r="I74" s="673">
        <f t="shared" si="53"/>
        <v>0</v>
      </c>
      <c r="J74" s="216"/>
      <c r="K74" s="217"/>
      <c r="L74" s="617">
        <f t="shared" si="21"/>
        <v>2</v>
      </c>
      <c r="M74" s="1">
        <f t="shared" si="22"/>
        <v>2</v>
      </c>
      <c r="N74"/>
      <c r="O74" s="1">
        <f t="shared" si="41"/>
        <v>0</v>
      </c>
      <c r="P74" s="1">
        <f t="shared" si="41"/>
        <v>0</v>
      </c>
      <c r="Q74" s="1">
        <f t="shared" si="41"/>
        <v>0</v>
      </c>
      <c r="R74" s="1">
        <f t="shared" si="41"/>
        <v>0</v>
      </c>
      <c r="S74" s="1">
        <f t="shared" si="41"/>
        <v>0</v>
      </c>
      <c r="T74" s="1">
        <f t="shared" si="41"/>
        <v>0</v>
      </c>
      <c r="U74" s="1">
        <f t="shared" si="40"/>
        <v>0</v>
      </c>
      <c r="V74" s="1">
        <f t="shared" si="40"/>
        <v>0</v>
      </c>
      <c r="W74" s="1">
        <f t="shared" si="40"/>
        <v>0</v>
      </c>
      <c r="X74" s="1">
        <f t="shared" si="40"/>
        <v>0</v>
      </c>
      <c r="Y74" s="1">
        <f t="shared" si="40"/>
        <v>0</v>
      </c>
      <c r="Z74" s="1">
        <f t="shared" si="40"/>
        <v>0</v>
      </c>
      <c r="AA74" s="1">
        <f t="shared" si="40"/>
        <v>0</v>
      </c>
      <c r="AB74"/>
      <c r="AC74" s="674"/>
      <c r="AD74" s="674"/>
      <c r="AE74" s="674"/>
      <c r="AF74" s="674"/>
      <c r="AG74" s="674"/>
      <c r="AH74" s="674"/>
      <c r="AI74" s="674"/>
      <c r="AJ74" s="674"/>
      <c r="AK74" s="674"/>
      <c r="AL74" s="674"/>
      <c r="AM74" s="674"/>
      <c r="AN74" s="674"/>
      <c r="AO74" s="674"/>
      <c r="AP74"/>
      <c r="AQ74" s="391"/>
      <c r="AR74" s="366">
        <f t="shared" ref="AR74:AR83" si="65">IF($AR$3=1,BI74,BZ74)</f>
        <v>0</v>
      </c>
      <c r="AS74" s="366" t="str">
        <f t="shared" ref="AS74:AS83" si="66">IF($AR$3=1,BJ74,CA74)</f>
        <v>0</v>
      </c>
      <c r="AT74" s="366">
        <f t="shared" ref="AT74:AT83" si="67">IF($AR$3=1,BK74,CB74)</f>
        <v>0</v>
      </c>
      <c r="AU74" s="454">
        <f t="shared" ref="AU74:AU137" si="68">IF($L74=0,BL74,CC74)</f>
        <v>0</v>
      </c>
      <c r="AV74" s="454">
        <f t="shared" si="54"/>
        <v>0</v>
      </c>
      <c r="AW74" s="454">
        <f t="shared" si="55"/>
        <v>0</v>
      </c>
      <c r="AX74" s="454">
        <f t="shared" si="56"/>
        <v>0</v>
      </c>
      <c r="AY74" s="454">
        <f t="shared" si="57"/>
        <v>0</v>
      </c>
      <c r="AZ74" s="454">
        <f t="shared" si="58"/>
        <v>0</v>
      </c>
      <c r="BA74" s="454">
        <f t="shared" si="59"/>
        <v>0</v>
      </c>
      <c r="BB74" s="458">
        <f t="shared" si="60"/>
        <v>0</v>
      </c>
      <c r="BC74" s="454">
        <f t="shared" si="61"/>
        <v>0</v>
      </c>
      <c r="BD74" s="454">
        <f t="shared" si="62"/>
        <v>0</v>
      </c>
      <c r="BE74" s="455">
        <f t="shared" ref="BE74:BE107" si="69">IF($M74=0,BV74,CM74)</f>
        <v>0</v>
      </c>
      <c r="BF74" s="455">
        <f t="shared" si="63"/>
        <v>0</v>
      </c>
      <c r="BG74" s="455">
        <f t="shared" si="64"/>
        <v>0</v>
      </c>
      <c r="BH74" s="378"/>
      <c r="BI74" s="393" t="s">
        <v>73</v>
      </c>
      <c r="BJ74" s="425" t="s">
        <v>863</v>
      </c>
      <c r="BK74" s="223" t="s">
        <v>331</v>
      </c>
      <c r="BL74" s="385">
        <v>0.2</v>
      </c>
      <c r="BM74" s="385">
        <v>0.2</v>
      </c>
      <c r="BN74" s="385">
        <v>0.2</v>
      </c>
      <c r="BO74" s="613">
        <v>0.2</v>
      </c>
      <c r="BP74" s="613">
        <v>0.2</v>
      </c>
      <c r="BQ74" s="385">
        <v>0.2</v>
      </c>
      <c r="BR74" s="613">
        <v>0.2</v>
      </c>
      <c r="BS74" s="385">
        <v>0.2</v>
      </c>
      <c r="BT74" s="613">
        <v>0.2</v>
      </c>
      <c r="BU74" s="371">
        <v>0.2</v>
      </c>
      <c r="BV74" s="373">
        <v>0</v>
      </c>
      <c r="BW74" s="373">
        <v>0</v>
      </c>
      <c r="BX74" s="373">
        <v>0</v>
      </c>
      <c r="BY74"/>
      <c r="BZ74" s="393">
        <v>0</v>
      </c>
      <c r="CA74" s="425" t="s">
        <v>583</v>
      </c>
      <c r="CB74" s="548"/>
      <c r="CC74" s="371"/>
      <c r="CD74" s="371"/>
      <c r="CE74" s="371"/>
      <c r="CF74" s="371"/>
      <c r="CG74" s="371"/>
      <c r="CH74" s="371"/>
      <c r="CI74" s="371"/>
      <c r="CJ74" s="494"/>
      <c r="CK74" s="371"/>
      <c r="CL74" s="371"/>
      <c r="CM74" s="373"/>
      <c r="CN74" s="373"/>
      <c r="CO74" s="373"/>
      <c r="CP74"/>
    </row>
    <row r="75" spans="1:94" s="361" customFormat="1" x14ac:dyDescent="0.15">
      <c r="A75"/>
      <c r="B75" s="200">
        <v>2</v>
      </c>
      <c r="C75" s="224" t="s">
        <v>332</v>
      </c>
      <c r="D75" s="202"/>
      <c r="E75" s="202"/>
      <c r="F75" s="734"/>
      <c r="G75"/>
      <c r="H75" s="684"/>
      <c r="I75" s="685"/>
      <c r="J75" s="226" t="str">
        <f>IF(COUNTIF(J76:J95,$AA$3)&gt;=ROWS(J76:J95),$AA$3,"")</f>
        <v/>
      </c>
      <c r="K75" s="226" t="str">
        <f>IF(COUNTIF(K76:K95,$AA$3)&gt;=ROWS(K76:K95),$AA$3,"")</f>
        <v/>
      </c>
      <c r="L75" s="617">
        <f t="shared" ref="L75:L138" si="70">IF(J75=$AA$3,0,2)</f>
        <v>2</v>
      </c>
      <c r="M75" s="1">
        <f t="shared" ref="M75:M138" si="71">IF(K75=$AA$3,0,2)</f>
        <v>2</v>
      </c>
      <c r="N75"/>
      <c r="O75" s="1">
        <f t="shared" si="41"/>
        <v>0</v>
      </c>
      <c r="P75" s="1">
        <f t="shared" si="41"/>
        <v>0</v>
      </c>
      <c r="Q75" s="1">
        <f t="shared" si="41"/>
        <v>0</v>
      </c>
      <c r="R75" s="1">
        <f t="shared" si="41"/>
        <v>0</v>
      </c>
      <c r="S75" s="1">
        <f t="shared" si="41"/>
        <v>0</v>
      </c>
      <c r="T75" s="1">
        <f t="shared" si="41"/>
        <v>0</v>
      </c>
      <c r="U75" s="1">
        <f t="shared" si="40"/>
        <v>0</v>
      </c>
      <c r="V75" s="1">
        <f t="shared" si="40"/>
        <v>0</v>
      </c>
      <c r="W75" s="1">
        <f t="shared" si="40"/>
        <v>0</v>
      </c>
      <c r="X75" s="1">
        <f t="shared" si="40"/>
        <v>0</v>
      </c>
      <c r="Y75" s="1">
        <f t="shared" si="40"/>
        <v>0</v>
      </c>
      <c r="Z75" s="1">
        <f t="shared" si="40"/>
        <v>0</v>
      </c>
      <c r="AA75" s="1">
        <f t="shared" si="40"/>
        <v>0</v>
      </c>
      <c r="AB75"/>
      <c r="AC75" s="686" t="s">
        <v>839</v>
      </c>
      <c r="AD75" s="686" t="s">
        <v>839</v>
      </c>
      <c r="AE75" s="686" t="s">
        <v>839</v>
      </c>
      <c r="AF75" s="686" t="s">
        <v>839</v>
      </c>
      <c r="AG75" s="686" t="s">
        <v>839</v>
      </c>
      <c r="AH75" s="686" t="s">
        <v>839</v>
      </c>
      <c r="AI75" s="686" t="s">
        <v>839</v>
      </c>
      <c r="AJ75" s="686" t="s">
        <v>839</v>
      </c>
      <c r="AK75" s="686" t="s">
        <v>839</v>
      </c>
      <c r="AL75" s="686" t="s">
        <v>839</v>
      </c>
      <c r="AM75" s="686" t="s">
        <v>839</v>
      </c>
      <c r="AN75" s="686" t="s">
        <v>839</v>
      </c>
      <c r="AO75" s="686" t="s">
        <v>839</v>
      </c>
      <c r="AP75"/>
      <c r="AQ75" s="388"/>
      <c r="AR75" s="362">
        <f t="shared" si="65"/>
        <v>2</v>
      </c>
      <c r="AS75" s="362" t="str">
        <f t="shared" si="66"/>
        <v xml:space="preserve"> Q2</v>
      </c>
      <c r="AT75" s="362" t="str">
        <f t="shared" si="67"/>
        <v>耐用性・信頼性</v>
      </c>
      <c r="AU75" s="451">
        <f t="shared" si="68"/>
        <v>0.3</v>
      </c>
      <c r="AV75" s="451">
        <f t="shared" si="54"/>
        <v>0.3</v>
      </c>
      <c r="AW75" s="451">
        <f t="shared" si="55"/>
        <v>0.3</v>
      </c>
      <c r="AX75" s="451">
        <f t="shared" si="56"/>
        <v>0.3</v>
      </c>
      <c r="AY75" s="451">
        <f t="shared" si="57"/>
        <v>0.3</v>
      </c>
      <c r="AZ75" s="451">
        <f t="shared" si="58"/>
        <v>0.3</v>
      </c>
      <c r="BA75" s="451">
        <f t="shared" si="59"/>
        <v>0.3</v>
      </c>
      <c r="BB75" s="463">
        <f t="shared" si="60"/>
        <v>0.3</v>
      </c>
      <c r="BC75" s="451">
        <f t="shared" si="61"/>
        <v>0.3</v>
      </c>
      <c r="BD75" s="451">
        <f t="shared" si="62"/>
        <v>0.3</v>
      </c>
      <c r="BE75" s="453">
        <f t="shared" si="69"/>
        <v>0</v>
      </c>
      <c r="BF75" s="451">
        <f t="shared" si="63"/>
        <v>0</v>
      </c>
      <c r="BG75" s="451">
        <f t="shared" si="64"/>
        <v>0</v>
      </c>
      <c r="BH75" s="365"/>
      <c r="BI75" s="387">
        <v>2</v>
      </c>
      <c r="BJ75" s="444" t="s">
        <v>59</v>
      </c>
      <c r="BK75" s="481" t="s">
        <v>145</v>
      </c>
      <c r="BL75" s="363">
        <v>0.3</v>
      </c>
      <c r="BM75" s="363">
        <v>0.3</v>
      </c>
      <c r="BN75" s="363">
        <v>0.3</v>
      </c>
      <c r="BO75" s="363">
        <v>0.3</v>
      </c>
      <c r="BP75" s="363">
        <v>0.3</v>
      </c>
      <c r="BQ75" s="363">
        <v>0.3</v>
      </c>
      <c r="BR75" s="363">
        <v>0.3</v>
      </c>
      <c r="BS75" s="392">
        <v>0.3</v>
      </c>
      <c r="BT75" s="363">
        <v>0.3</v>
      </c>
      <c r="BU75" s="429">
        <v>0.3</v>
      </c>
      <c r="BV75" s="547">
        <v>0</v>
      </c>
      <c r="BW75" s="429">
        <v>0</v>
      </c>
      <c r="BX75" s="429">
        <v>0</v>
      </c>
      <c r="BY75"/>
      <c r="BZ75" s="387">
        <v>2</v>
      </c>
      <c r="CA75" s="444" t="s">
        <v>59</v>
      </c>
      <c r="CB75" s="481" t="s">
        <v>145</v>
      </c>
      <c r="CC75" s="429">
        <v>0.3</v>
      </c>
      <c r="CD75" s="429">
        <v>0.3</v>
      </c>
      <c r="CE75" s="429">
        <v>0.3</v>
      </c>
      <c r="CF75" s="429">
        <v>0.3</v>
      </c>
      <c r="CG75" s="429">
        <v>0.3</v>
      </c>
      <c r="CH75" s="429">
        <v>0.3</v>
      </c>
      <c r="CI75" s="429">
        <v>0.3</v>
      </c>
      <c r="CJ75" s="429">
        <v>0.3</v>
      </c>
      <c r="CK75" s="429">
        <v>0.3</v>
      </c>
      <c r="CL75" s="429">
        <v>0.3</v>
      </c>
      <c r="CM75" s="547"/>
      <c r="CN75" s="429"/>
      <c r="CO75" s="429"/>
      <c r="CP75"/>
    </row>
    <row r="76" spans="1:94" ht="13.5" customHeight="1" thickBot="1" x14ac:dyDescent="0.2">
      <c r="B76" s="229"/>
      <c r="C76" s="205">
        <v>2.1</v>
      </c>
      <c r="D76" s="227" t="s">
        <v>333</v>
      </c>
      <c r="E76" s="246"/>
      <c r="F76" s="738"/>
      <c r="G76"/>
      <c r="H76" s="693"/>
      <c r="I76" s="694"/>
      <c r="J76" s="209" t="str">
        <f>IF(COUNTIF(J77:J78,$AA$3)&gt;=ROWS(J77:J78),$AA$3,"")</f>
        <v/>
      </c>
      <c r="K76" s="292" t="str">
        <f>IF(COUNTIF(K77:K78,$AA$3)&gt;=ROWS(K77:K78),$AA$3,"")</f>
        <v/>
      </c>
      <c r="L76" s="617">
        <f t="shared" si="70"/>
        <v>2</v>
      </c>
      <c r="M76" s="1">
        <f t="shared" si="71"/>
        <v>2</v>
      </c>
      <c r="N76"/>
      <c r="O76" s="1">
        <f t="shared" si="41"/>
        <v>0</v>
      </c>
      <c r="P76" s="1">
        <f t="shared" si="41"/>
        <v>0</v>
      </c>
      <c r="Q76" s="1">
        <f t="shared" si="41"/>
        <v>0</v>
      </c>
      <c r="R76" s="1">
        <f t="shared" si="41"/>
        <v>0</v>
      </c>
      <c r="S76" s="1">
        <f t="shared" si="41"/>
        <v>0</v>
      </c>
      <c r="T76" s="1">
        <f t="shared" si="41"/>
        <v>0</v>
      </c>
      <c r="U76" s="1">
        <f t="shared" si="40"/>
        <v>0</v>
      </c>
      <c r="V76" s="1">
        <f t="shared" si="40"/>
        <v>0</v>
      </c>
      <c r="W76" s="1">
        <f t="shared" si="40"/>
        <v>0</v>
      </c>
      <c r="X76" s="1">
        <f t="shared" si="40"/>
        <v>0</v>
      </c>
      <c r="Y76" s="1">
        <f t="shared" si="40"/>
        <v>0</v>
      </c>
      <c r="Z76" s="1">
        <f t="shared" si="40"/>
        <v>0</v>
      </c>
      <c r="AA76" s="1">
        <f t="shared" si="40"/>
        <v>0</v>
      </c>
      <c r="AB76"/>
      <c r="AC76" s="695" t="s">
        <v>839</v>
      </c>
      <c r="AD76" s="695" t="s">
        <v>839</v>
      </c>
      <c r="AE76" s="695" t="s">
        <v>839</v>
      </c>
      <c r="AF76" s="695" t="s">
        <v>839</v>
      </c>
      <c r="AG76" s="695" t="s">
        <v>839</v>
      </c>
      <c r="AH76" s="695" t="s">
        <v>839</v>
      </c>
      <c r="AI76" s="695" t="s">
        <v>839</v>
      </c>
      <c r="AJ76" s="695" t="s">
        <v>839</v>
      </c>
      <c r="AK76" s="695" t="s">
        <v>839</v>
      </c>
      <c r="AL76" s="695" t="s">
        <v>839</v>
      </c>
      <c r="AM76" s="695" t="s">
        <v>839</v>
      </c>
      <c r="AN76" s="695" t="s">
        <v>839</v>
      </c>
      <c r="AO76" s="695" t="s">
        <v>839</v>
      </c>
      <c r="AP76"/>
      <c r="AQ76" s="390"/>
      <c r="AR76" s="366">
        <f t="shared" si="65"/>
        <v>2.1</v>
      </c>
      <c r="AS76" s="366" t="str">
        <f t="shared" si="66"/>
        <v xml:space="preserve"> Q2 2</v>
      </c>
      <c r="AT76" s="366" t="str">
        <f t="shared" si="67"/>
        <v>耐震･免震</v>
      </c>
      <c r="AU76" s="454">
        <f t="shared" si="68"/>
        <v>0.5</v>
      </c>
      <c r="AV76" s="454">
        <f t="shared" si="54"/>
        <v>0.5</v>
      </c>
      <c r="AW76" s="454">
        <f t="shared" si="55"/>
        <v>0.5</v>
      </c>
      <c r="AX76" s="454">
        <f t="shared" si="56"/>
        <v>0.5</v>
      </c>
      <c r="AY76" s="454">
        <f t="shared" si="57"/>
        <v>0.5</v>
      </c>
      <c r="AZ76" s="454">
        <f t="shared" si="58"/>
        <v>0.5</v>
      </c>
      <c r="BA76" s="454">
        <f t="shared" si="59"/>
        <v>0.5</v>
      </c>
      <c r="BB76" s="456">
        <f t="shared" si="60"/>
        <v>0.5</v>
      </c>
      <c r="BC76" s="454">
        <f t="shared" si="61"/>
        <v>0.5</v>
      </c>
      <c r="BD76" s="454">
        <f t="shared" si="62"/>
        <v>0.5</v>
      </c>
      <c r="BE76" s="455">
        <f t="shared" si="69"/>
        <v>0</v>
      </c>
      <c r="BF76" s="454">
        <f t="shared" si="63"/>
        <v>0</v>
      </c>
      <c r="BG76" s="454">
        <f t="shared" si="64"/>
        <v>0</v>
      </c>
      <c r="BH76" s="370"/>
      <c r="BI76" s="393">
        <v>2.1</v>
      </c>
      <c r="BJ76" s="425" t="s">
        <v>74</v>
      </c>
      <c r="BK76" s="443" t="s">
        <v>333</v>
      </c>
      <c r="BL76" s="368">
        <v>0.25</v>
      </c>
      <c r="BM76" s="368">
        <v>0.25</v>
      </c>
      <c r="BN76" s="368">
        <v>0.25</v>
      </c>
      <c r="BO76" s="368">
        <v>0.25</v>
      </c>
      <c r="BP76" s="368">
        <v>0.25</v>
      </c>
      <c r="BQ76" s="368">
        <v>0.25</v>
      </c>
      <c r="BR76" s="368">
        <v>0.25</v>
      </c>
      <c r="BS76" s="374">
        <v>0.25</v>
      </c>
      <c r="BT76" s="368">
        <v>0.25</v>
      </c>
      <c r="BU76" s="371">
        <v>0.25</v>
      </c>
      <c r="BV76" s="373">
        <v>0</v>
      </c>
      <c r="BW76" s="371">
        <v>0</v>
      </c>
      <c r="BX76" s="371">
        <v>0</v>
      </c>
      <c r="BZ76" s="393">
        <v>2.1</v>
      </c>
      <c r="CA76" s="425" t="s">
        <v>74</v>
      </c>
      <c r="CB76" s="443" t="s">
        <v>333</v>
      </c>
      <c r="CC76" s="371">
        <v>0.5</v>
      </c>
      <c r="CD76" s="371">
        <v>0.5</v>
      </c>
      <c r="CE76" s="371">
        <v>0.5</v>
      </c>
      <c r="CF76" s="371">
        <v>0.5</v>
      </c>
      <c r="CG76" s="371">
        <v>0.5</v>
      </c>
      <c r="CH76" s="371">
        <v>0.5</v>
      </c>
      <c r="CI76" s="371">
        <v>0.5</v>
      </c>
      <c r="CJ76" s="372">
        <v>0.5</v>
      </c>
      <c r="CK76" s="371">
        <v>0.5</v>
      </c>
      <c r="CL76" s="371">
        <v>0.5</v>
      </c>
      <c r="CM76" s="373"/>
      <c r="CN76" s="371"/>
      <c r="CO76" s="371"/>
    </row>
    <row r="77" spans="1:94" ht="13.5" customHeight="1" x14ac:dyDescent="0.15">
      <c r="B77" s="229"/>
      <c r="C77" s="228"/>
      <c r="D77" s="211">
        <v>1</v>
      </c>
      <c r="E77" s="223" t="s">
        <v>334</v>
      </c>
      <c r="F77" s="739"/>
      <c r="G77"/>
      <c r="H77" s="678">
        <f>IF(SUMPRODUCT($AC$7:$AL$7,O77:X77)=0,0,SUMPRODUCT($AC$7:$AL$7,AC77:AL77)/SUMPRODUCT($AC$7:$AL$7,O77:X77))</f>
        <v>4</v>
      </c>
      <c r="I77" s="678">
        <f>IF(SUMPRODUCT($AM$7:$AO$7,Y77:AA77)=0,0,SUMPRODUCT($AM$7:$AO$7,AM77:AO77)/SUMPRODUCT($AM$7:$AO$7,Y77:AA77))</f>
        <v>0</v>
      </c>
      <c r="J77" s="212"/>
      <c r="K77" s="214"/>
      <c r="L77" s="617">
        <f t="shared" si="70"/>
        <v>2</v>
      </c>
      <c r="M77" s="1">
        <f t="shared" si="71"/>
        <v>2</v>
      </c>
      <c r="N77"/>
      <c r="O77" s="1">
        <f t="shared" si="41"/>
        <v>1</v>
      </c>
      <c r="P77" s="1">
        <f t="shared" si="41"/>
        <v>0</v>
      </c>
      <c r="Q77" s="1">
        <f t="shared" si="41"/>
        <v>0</v>
      </c>
      <c r="R77" s="1">
        <f t="shared" si="41"/>
        <v>0</v>
      </c>
      <c r="S77" s="1">
        <f t="shared" si="41"/>
        <v>0</v>
      </c>
      <c r="T77" s="1">
        <f t="shared" si="41"/>
        <v>0</v>
      </c>
      <c r="U77" s="1">
        <f t="shared" si="40"/>
        <v>0</v>
      </c>
      <c r="V77" s="1">
        <f t="shared" si="40"/>
        <v>0</v>
      </c>
      <c r="W77" s="1">
        <f t="shared" si="40"/>
        <v>0</v>
      </c>
      <c r="X77" s="1">
        <f t="shared" si="40"/>
        <v>0</v>
      </c>
      <c r="Y77" s="1">
        <f t="shared" si="40"/>
        <v>0</v>
      </c>
      <c r="Z77" s="1">
        <f t="shared" si="40"/>
        <v>0</v>
      </c>
      <c r="AA77" s="1">
        <f t="shared" si="40"/>
        <v>0</v>
      </c>
      <c r="AB77"/>
      <c r="AC77" s="679">
        <v>4</v>
      </c>
      <c r="AD77" s="679"/>
      <c r="AE77" s="679"/>
      <c r="AF77" s="679"/>
      <c r="AG77" s="679"/>
      <c r="AH77" s="679"/>
      <c r="AI77" s="679"/>
      <c r="AJ77" s="679"/>
      <c r="AK77" s="679"/>
      <c r="AL77" s="679"/>
      <c r="AM77" s="679"/>
      <c r="AN77" s="679"/>
      <c r="AO77" s="679"/>
      <c r="AP77"/>
      <c r="AQ77" s="391"/>
      <c r="AR77" s="366" t="str">
        <f t="shared" si="65"/>
        <v>2.1.1</v>
      </c>
      <c r="AS77" s="366" t="str">
        <f t="shared" si="66"/>
        <v xml:space="preserve"> Q2 2.1</v>
      </c>
      <c r="AT77" s="366" t="str">
        <f t="shared" si="67"/>
        <v>耐震性</v>
      </c>
      <c r="AU77" s="454">
        <f t="shared" si="68"/>
        <v>0.8</v>
      </c>
      <c r="AV77" s="454">
        <f t="shared" si="54"/>
        <v>0.8</v>
      </c>
      <c r="AW77" s="454">
        <f t="shared" si="55"/>
        <v>0.8</v>
      </c>
      <c r="AX77" s="454">
        <f t="shared" si="56"/>
        <v>0.8</v>
      </c>
      <c r="AY77" s="454">
        <f t="shared" si="57"/>
        <v>0.8</v>
      </c>
      <c r="AZ77" s="454">
        <f t="shared" si="58"/>
        <v>0.8</v>
      </c>
      <c r="BA77" s="454">
        <f t="shared" si="59"/>
        <v>0.8</v>
      </c>
      <c r="BB77" s="456">
        <f t="shared" si="60"/>
        <v>0.8</v>
      </c>
      <c r="BC77" s="454">
        <f t="shared" si="61"/>
        <v>0.8</v>
      </c>
      <c r="BD77" s="454">
        <f t="shared" si="62"/>
        <v>0.8</v>
      </c>
      <c r="BE77" s="455">
        <f t="shared" si="69"/>
        <v>0</v>
      </c>
      <c r="BF77" s="454">
        <f t="shared" si="63"/>
        <v>0</v>
      </c>
      <c r="BG77" s="454">
        <f t="shared" si="64"/>
        <v>0</v>
      </c>
      <c r="BH77" s="378"/>
      <c r="BI77" s="393" t="s">
        <v>864</v>
      </c>
      <c r="BJ77" s="425" t="s">
        <v>75</v>
      </c>
      <c r="BK77" s="548" t="s">
        <v>76</v>
      </c>
      <c r="BL77" s="368">
        <v>0.8</v>
      </c>
      <c r="BM77" s="368">
        <v>0.8</v>
      </c>
      <c r="BN77" s="368">
        <v>0.8</v>
      </c>
      <c r="BO77" s="368">
        <v>0.8</v>
      </c>
      <c r="BP77" s="368">
        <v>0.8</v>
      </c>
      <c r="BQ77" s="368">
        <v>0.8</v>
      </c>
      <c r="BR77" s="368">
        <v>0.8</v>
      </c>
      <c r="BS77" s="374">
        <v>0.8</v>
      </c>
      <c r="BT77" s="368">
        <v>0.8</v>
      </c>
      <c r="BU77" s="371">
        <v>0.8</v>
      </c>
      <c r="BV77" s="373">
        <v>0</v>
      </c>
      <c r="BW77" s="371">
        <v>0</v>
      </c>
      <c r="BX77" s="371">
        <v>0</v>
      </c>
      <c r="BZ77" s="393" t="s">
        <v>584</v>
      </c>
      <c r="CA77" s="425" t="s">
        <v>75</v>
      </c>
      <c r="CB77" s="548" t="s">
        <v>76</v>
      </c>
      <c r="CC77" s="371">
        <v>0.8</v>
      </c>
      <c r="CD77" s="371">
        <v>0.8</v>
      </c>
      <c r="CE77" s="371">
        <v>0.8</v>
      </c>
      <c r="CF77" s="371">
        <v>0.8</v>
      </c>
      <c r="CG77" s="371">
        <v>0.8</v>
      </c>
      <c r="CH77" s="371">
        <v>0.8</v>
      </c>
      <c r="CI77" s="371">
        <v>0.8</v>
      </c>
      <c r="CJ77" s="372">
        <v>0.8</v>
      </c>
      <c r="CK77" s="371">
        <v>0.8</v>
      </c>
      <c r="CL77" s="371">
        <v>0.8</v>
      </c>
      <c r="CM77" s="373"/>
      <c r="CN77" s="371"/>
      <c r="CO77" s="371"/>
    </row>
    <row r="78" spans="1:94" ht="13.5" customHeight="1" thickBot="1" x14ac:dyDescent="0.2">
      <c r="B78" s="229"/>
      <c r="C78" s="234"/>
      <c r="D78" s="211">
        <v>2</v>
      </c>
      <c r="E78" s="223" t="s">
        <v>335</v>
      </c>
      <c r="F78" s="739"/>
      <c r="G78"/>
      <c r="H78" s="673">
        <f>IF(SUMPRODUCT($AC$7:$AL$7,O78:X78)=0,0,SUMPRODUCT($AC$7:$AL$7,AC78:AL78)/SUMPRODUCT($AC$7:$AL$7,O78:X78))</f>
        <v>4</v>
      </c>
      <c r="I78" s="673">
        <f>IF(SUMPRODUCT($AM$7:$AO$7,Y78:AA78)=0,0,SUMPRODUCT($AM$7:$AO$7,AM78:AO78)/SUMPRODUCT($AM$7:$AO$7,Y78:AA78))</f>
        <v>0</v>
      </c>
      <c r="J78" s="216"/>
      <c r="K78" s="217"/>
      <c r="L78" s="617">
        <f t="shared" si="70"/>
        <v>2</v>
      </c>
      <c r="M78" s="1">
        <f t="shared" si="71"/>
        <v>2</v>
      </c>
      <c r="N78"/>
      <c r="O78" s="1">
        <f t="shared" si="41"/>
        <v>1</v>
      </c>
      <c r="P78" s="1">
        <f t="shared" si="41"/>
        <v>0</v>
      </c>
      <c r="Q78" s="1">
        <f t="shared" si="41"/>
        <v>0</v>
      </c>
      <c r="R78" s="1">
        <f t="shared" si="41"/>
        <v>0</v>
      </c>
      <c r="S78" s="1">
        <f t="shared" si="41"/>
        <v>0</v>
      </c>
      <c r="T78" s="1">
        <f t="shared" si="41"/>
        <v>0</v>
      </c>
      <c r="U78" s="1">
        <f t="shared" si="40"/>
        <v>0</v>
      </c>
      <c r="V78" s="1">
        <f t="shared" si="40"/>
        <v>0</v>
      </c>
      <c r="W78" s="1">
        <f t="shared" si="40"/>
        <v>0</v>
      </c>
      <c r="X78" s="1">
        <f t="shared" si="40"/>
        <v>0</v>
      </c>
      <c r="Y78" s="1">
        <f t="shared" si="40"/>
        <v>0</v>
      </c>
      <c r="Z78" s="1">
        <f t="shared" si="40"/>
        <v>0</v>
      </c>
      <c r="AA78" s="1">
        <f t="shared" si="40"/>
        <v>0</v>
      </c>
      <c r="AB78"/>
      <c r="AC78" s="674">
        <v>4</v>
      </c>
      <c r="AD78" s="674"/>
      <c r="AE78" s="674"/>
      <c r="AF78" s="674"/>
      <c r="AG78" s="674"/>
      <c r="AH78" s="674"/>
      <c r="AI78" s="674"/>
      <c r="AJ78" s="674"/>
      <c r="AK78" s="674"/>
      <c r="AL78" s="674"/>
      <c r="AM78" s="674"/>
      <c r="AN78" s="674"/>
      <c r="AO78" s="674"/>
      <c r="AP78"/>
      <c r="AQ78" s="391"/>
      <c r="AR78" s="366" t="str">
        <f t="shared" si="65"/>
        <v>2.1.2</v>
      </c>
      <c r="AS78" s="366" t="str">
        <f t="shared" si="66"/>
        <v xml:space="preserve"> Q2 2.1</v>
      </c>
      <c r="AT78" s="366" t="str">
        <f t="shared" si="67"/>
        <v>免震・制振性能</v>
      </c>
      <c r="AU78" s="454">
        <f t="shared" si="68"/>
        <v>0.2</v>
      </c>
      <c r="AV78" s="454">
        <f t="shared" si="54"/>
        <v>0.2</v>
      </c>
      <c r="AW78" s="454">
        <f t="shared" si="55"/>
        <v>0.2</v>
      </c>
      <c r="AX78" s="454">
        <f t="shared" si="56"/>
        <v>0.2</v>
      </c>
      <c r="AY78" s="454">
        <f t="shared" si="57"/>
        <v>0.2</v>
      </c>
      <c r="AZ78" s="454">
        <f t="shared" si="58"/>
        <v>0.2</v>
      </c>
      <c r="BA78" s="454">
        <f t="shared" si="59"/>
        <v>0.2</v>
      </c>
      <c r="BB78" s="456">
        <f t="shared" si="60"/>
        <v>0.2</v>
      </c>
      <c r="BC78" s="454">
        <f t="shared" si="61"/>
        <v>0.2</v>
      </c>
      <c r="BD78" s="454">
        <f t="shared" si="62"/>
        <v>0.2</v>
      </c>
      <c r="BE78" s="455">
        <f t="shared" si="69"/>
        <v>0</v>
      </c>
      <c r="BF78" s="454">
        <f t="shared" si="63"/>
        <v>0</v>
      </c>
      <c r="BG78" s="454">
        <f t="shared" si="64"/>
        <v>0</v>
      </c>
      <c r="BH78" s="378"/>
      <c r="BI78" s="393" t="s">
        <v>865</v>
      </c>
      <c r="BJ78" s="425" t="s">
        <v>75</v>
      </c>
      <c r="BK78" s="548" t="s">
        <v>146</v>
      </c>
      <c r="BL78" s="368">
        <v>0.2</v>
      </c>
      <c r="BM78" s="368">
        <v>0.2</v>
      </c>
      <c r="BN78" s="368">
        <v>0.2</v>
      </c>
      <c r="BO78" s="368">
        <v>0.2</v>
      </c>
      <c r="BP78" s="368">
        <v>0.2</v>
      </c>
      <c r="BQ78" s="368">
        <v>0.2</v>
      </c>
      <c r="BR78" s="368">
        <v>0.2</v>
      </c>
      <c r="BS78" s="374">
        <v>0.2</v>
      </c>
      <c r="BT78" s="368">
        <v>0.2</v>
      </c>
      <c r="BU78" s="371">
        <v>0.2</v>
      </c>
      <c r="BV78" s="373">
        <v>0</v>
      </c>
      <c r="BW78" s="371">
        <v>0</v>
      </c>
      <c r="BX78" s="371">
        <v>0</v>
      </c>
      <c r="BZ78" s="393" t="s">
        <v>585</v>
      </c>
      <c r="CA78" s="425" t="s">
        <v>75</v>
      </c>
      <c r="CB78" s="548" t="s">
        <v>146</v>
      </c>
      <c r="CC78" s="371">
        <v>0.2</v>
      </c>
      <c r="CD78" s="371">
        <v>0.2</v>
      </c>
      <c r="CE78" s="371">
        <v>0.2</v>
      </c>
      <c r="CF78" s="371">
        <v>0.2</v>
      </c>
      <c r="CG78" s="371">
        <v>0.2</v>
      </c>
      <c r="CH78" s="371">
        <v>0.2</v>
      </c>
      <c r="CI78" s="371">
        <v>0.2</v>
      </c>
      <c r="CJ78" s="372">
        <v>0.2</v>
      </c>
      <c r="CK78" s="371">
        <v>0.2</v>
      </c>
      <c r="CL78" s="371">
        <v>0.2</v>
      </c>
      <c r="CM78" s="373"/>
      <c r="CN78" s="371"/>
      <c r="CO78" s="371"/>
    </row>
    <row r="79" spans="1:94" ht="13.5" customHeight="1" thickBot="1" x14ac:dyDescent="0.2">
      <c r="B79" s="229"/>
      <c r="C79" s="218">
        <v>2.2000000000000002</v>
      </c>
      <c r="D79" s="227" t="s">
        <v>336</v>
      </c>
      <c r="E79" s="246"/>
      <c r="F79" s="738"/>
      <c r="G79"/>
      <c r="H79" s="693"/>
      <c r="I79" s="694"/>
      <c r="J79" s="208" t="str">
        <f>IF(COUNTIF(J80:J85,$AA$3)&gt;=ROWS(J80:J85),$AA$3,"")</f>
        <v/>
      </c>
      <c r="K79" s="304" t="str">
        <f>IF(COUNTIF(K80:K85,$AA$3)&gt;=ROWS(K80:K85),$AA$3,"")</f>
        <v/>
      </c>
      <c r="L79" s="617">
        <f t="shared" si="70"/>
        <v>2</v>
      </c>
      <c r="M79" s="1">
        <f t="shared" si="71"/>
        <v>2</v>
      </c>
      <c r="N79"/>
      <c r="O79" s="1">
        <f t="shared" si="41"/>
        <v>0</v>
      </c>
      <c r="P79" s="1">
        <f t="shared" si="41"/>
        <v>0</v>
      </c>
      <c r="Q79" s="1">
        <f t="shared" si="41"/>
        <v>0</v>
      </c>
      <c r="R79" s="1">
        <f t="shared" si="41"/>
        <v>0</v>
      </c>
      <c r="S79" s="1">
        <f t="shared" si="41"/>
        <v>0</v>
      </c>
      <c r="T79" s="1">
        <f t="shared" si="41"/>
        <v>0</v>
      </c>
      <c r="U79" s="1">
        <f t="shared" si="40"/>
        <v>0</v>
      </c>
      <c r="V79" s="1">
        <f t="shared" si="40"/>
        <v>0</v>
      </c>
      <c r="W79" s="1">
        <f t="shared" si="40"/>
        <v>0</v>
      </c>
      <c r="X79" s="1">
        <f t="shared" si="40"/>
        <v>0</v>
      </c>
      <c r="Y79" s="1">
        <f t="shared" si="40"/>
        <v>0</v>
      </c>
      <c r="Z79" s="1">
        <f t="shared" si="40"/>
        <v>0</v>
      </c>
      <c r="AA79" s="1">
        <f t="shared" si="40"/>
        <v>0</v>
      </c>
      <c r="AB79"/>
      <c r="AC79" s="695" t="s">
        <v>839</v>
      </c>
      <c r="AD79" s="695" t="s">
        <v>839</v>
      </c>
      <c r="AE79" s="695" t="s">
        <v>839</v>
      </c>
      <c r="AF79" s="695" t="s">
        <v>839</v>
      </c>
      <c r="AG79" s="695" t="s">
        <v>839</v>
      </c>
      <c r="AH79" s="695" t="s">
        <v>839</v>
      </c>
      <c r="AI79" s="695" t="s">
        <v>839</v>
      </c>
      <c r="AJ79" s="695" t="s">
        <v>839</v>
      </c>
      <c r="AK79" s="695" t="s">
        <v>839</v>
      </c>
      <c r="AL79" s="695" t="s">
        <v>839</v>
      </c>
      <c r="AM79" s="695" t="s">
        <v>839</v>
      </c>
      <c r="AN79" s="695" t="s">
        <v>839</v>
      </c>
      <c r="AO79" s="695" t="s">
        <v>839</v>
      </c>
      <c r="AP79"/>
      <c r="AQ79" s="433"/>
      <c r="AR79" s="434">
        <f t="shared" si="65"/>
        <v>2.2000000000000002</v>
      </c>
      <c r="AS79" s="425" t="str">
        <f t="shared" si="66"/>
        <v xml:space="preserve"> Q2 2</v>
      </c>
      <c r="AT79" s="436" t="str">
        <f t="shared" si="67"/>
        <v>部品・部材の耐用年数</v>
      </c>
      <c r="AU79" s="371">
        <f t="shared" si="68"/>
        <v>0.3</v>
      </c>
      <c r="AV79" s="371">
        <f t="shared" si="54"/>
        <v>0.3</v>
      </c>
      <c r="AW79" s="371">
        <f t="shared" si="55"/>
        <v>0.3</v>
      </c>
      <c r="AX79" s="371">
        <f t="shared" si="56"/>
        <v>0.3</v>
      </c>
      <c r="AY79" s="371">
        <f t="shared" si="57"/>
        <v>0.3</v>
      </c>
      <c r="AZ79" s="371">
        <f t="shared" si="58"/>
        <v>0.3</v>
      </c>
      <c r="BA79" s="371">
        <f t="shared" si="59"/>
        <v>0.3</v>
      </c>
      <c r="BB79" s="371">
        <f t="shared" si="60"/>
        <v>0.3</v>
      </c>
      <c r="BC79" s="371">
        <f t="shared" si="61"/>
        <v>0.3</v>
      </c>
      <c r="BD79" s="371">
        <f t="shared" si="62"/>
        <v>0.3</v>
      </c>
      <c r="BE79" s="373">
        <f t="shared" si="69"/>
        <v>0</v>
      </c>
      <c r="BF79" s="371">
        <f t="shared" si="63"/>
        <v>0</v>
      </c>
      <c r="BG79" s="371">
        <f t="shared" si="64"/>
        <v>0</v>
      </c>
      <c r="BH79" s="435"/>
      <c r="BI79" s="393">
        <v>2.2000000000000002</v>
      </c>
      <c r="BJ79" s="425" t="s">
        <v>74</v>
      </c>
      <c r="BK79" s="443" t="s">
        <v>336</v>
      </c>
      <c r="BL79" s="368">
        <v>0.25</v>
      </c>
      <c r="BM79" s="368">
        <v>0.25</v>
      </c>
      <c r="BN79" s="368">
        <v>0.25</v>
      </c>
      <c r="BO79" s="368">
        <v>0.25</v>
      </c>
      <c r="BP79" s="368">
        <v>0.25</v>
      </c>
      <c r="BQ79" s="368">
        <v>0.25</v>
      </c>
      <c r="BR79" s="368">
        <v>0.25</v>
      </c>
      <c r="BS79" s="374">
        <v>0.25</v>
      </c>
      <c r="BT79" s="368">
        <v>0.25</v>
      </c>
      <c r="BU79" s="371">
        <v>0.25</v>
      </c>
      <c r="BV79" s="373">
        <v>0</v>
      </c>
      <c r="BW79" s="371">
        <v>0</v>
      </c>
      <c r="BX79" s="371">
        <v>0</v>
      </c>
      <c r="BZ79" s="393">
        <v>2.2000000000000002</v>
      </c>
      <c r="CA79" s="425" t="s">
        <v>74</v>
      </c>
      <c r="CB79" s="443" t="s">
        <v>336</v>
      </c>
      <c r="CC79" s="371">
        <v>0.3</v>
      </c>
      <c r="CD79" s="371">
        <v>0.3</v>
      </c>
      <c r="CE79" s="371">
        <v>0.3</v>
      </c>
      <c r="CF79" s="371">
        <v>0.3</v>
      </c>
      <c r="CG79" s="371">
        <v>0.3</v>
      </c>
      <c r="CH79" s="371">
        <v>0.3</v>
      </c>
      <c r="CI79" s="371">
        <v>0.3</v>
      </c>
      <c r="CJ79" s="372">
        <v>0.3</v>
      </c>
      <c r="CK79" s="371">
        <v>0.3</v>
      </c>
      <c r="CL79" s="371">
        <v>0.3</v>
      </c>
      <c r="CM79" s="373"/>
      <c r="CN79" s="371"/>
      <c r="CO79" s="371"/>
    </row>
    <row r="80" spans="1:94" ht="13.5" customHeight="1" x14ac:dyDescent="0.15">
      <c r="B80" s="229"/>
      <c r="C80" s="228"/>
      <c r="D80" s="211">
        <v>1</v>
      </c>
      <c r="E80" s="223" t="s">
        <v>337</v>
      </c>
      <c r="F80" s="739"/>
      <c r="G80"/>
      <c r="H80" s="678">
        <f>IF(SUMPRODUCT($AC$7:$AL$7,O80:X80)=0,0,SUMPRODUCT($AC$7:$AL$7,AC80:AL80)/SUMPRODUCT($AC$7:$AL$7,O80:X80))</f>
        <v>4</v>
      </c>
      <c r="I80" s="678">
        <f>IF(SUMPRODUCT($AM$7:$AO$7,Y80:AA80)=0,0,SUMPRODUCT($AM$7:$AO$7,AM80:AO80)/SUMPRODUCT($AM$7:$AO$7,Y80:AA80))</f>
        <v>0</v>
      </c>
      <c r="J80" s="214"/>
      <c r="K80" s="214"/>
      <c r="L80" s="617">
        <f t="shared" si="70"/>
        <v>2</v>
      </c>
      <c r="M80" s="1">
        <f t="shared" si="71"/>
        <v>2</v>
      </c>
      <c r="N80"/>
      <c r="O80" s="1">
        <f t="shared" si="41"/>
        <v>1</v>
      </c>
      <c r="P80" s="1">
        <f t="shared" si="41"/>
        <v>0</v>
      </c>
      <c r="Q80" s="1">
        <f t="shared" si="41"/>
        <v>0</v>
      </c>
      <c r="R80" s="1">
        <f t="shared" si="41"/>
        <v>0</v>
      </c>
      <c r="S80" s="1">
        <f t="shared" si="41"/>
        <v>0</v>
      </c>
      <c r="T80" s="1">
        <f t="shared" si="41"/>
        <v>0</v>
      </c>
      <c r="U80" s="1">
        <f t="shared" si="40"/>
        <v>0</v>
      </c>
      <c r="V80" s="1">
        <f t="shared" si="40"/>
        <v>0</v>
      </c>
      <c r="W80" s="1">
        <f t="shared" si="40"/>
        <v>0</v>
      </c>
      <c r="X80" s="1">
        <f t="shared" ref="X80:AA143" si="72">IF(OR(AL80=0,AL80="-"),0,1)</f>
        <v>0</v>
      </c>
      <c r="Y80" s="1">
        <f t="shared" si="72"/>
        <v>0</v>
      </c>
      <c r="Z80" s="1">
        <f t="shared" si="72"/>
        <v>0</v>
      </c>
      <c r="AA80" s="1">
        <f t="shared" si="72"/>
        <v>0</v>
      </c>
      <c r="AB80"/>
      <c r="AC80" s="679">
        <v>4</v>
      </c>
      <c r="AD80" s="679"/>
      <c r="AE80" s="679"/>
      <c r="AF80" s="679"/>
      <c r="AG80" s="679"/>
      <c r="AH80" s="679"/>
      <c r="AI80" s="679"/>
      <c r="AJ80" s="679"/>
      <c r="AK80" s="679"/>
      <c r="AL80" s="679"/>
      <c r="AM80" s="679"/>
      <c r="AN80" s="679"/>
      <c r="AO80" s="679"/>
      <c r="AP80"/>
      <c r="AQ80" s="433"/>
      <c r="AR80" s="437" t="str">
        <f t="shared" si="65"/>
        <v>2.2.1</v>
      </c>
      <c r="AS80" s="425" t="str">
        <f t="shared" si="66"/>
        <v xml:space="preserve"> Q2 2.2</v>
      </c>
      <c r="AT80" s="436" t="str">
        <f t="shared" si="67"/>
        <v>躯体材料の耐用年数</v>
      </c>
      <c r="AU80" s="371">
        <f t="shared" si="68"/>
        <v>0.2</v>
      </c>
      <c r="AV80" s="371">
        <f t="shared" si="54"/>
        <v>0.2</v>
      </c>
      <c r="AW80" s="371">
        <f t="shared" si="55"/>
        <v>0.2</v>
      </c>
      <c r="AX80" s="371">
        <f t="shared" si="56"/>
        <v>0.2</v>
      </c>
      <c r="AY80" s="371">
        <f t="shared" si="57"/>
        <v>0.2</v>
      </c>
      <c r="AZ80" s="371">
        <f t="shared" si="58"/>
        <v>0.2</v>
      </c>
      <c r="BA80" s="371">
        <f t="shared" si="59"/>
        <v>0.2</v>
      </c>
      <c r="BB80" s="371">
        <f t="shared" si="60"/>
        <v>0.2</v>
      </c>
      <c r="BC80" s="371">
        <f t="shared" si="61"/>
        <v>0.2</v>
      </c>
      <c r="BD80" s="371">
        <f t="shared" si="62"/>
        <v>0.2</v>
      </c>
      <c r="BE80" s="373">
        <f t="shared" si="69"/>
        <v>0</v>
      </c>
      <c r="BF80" s="371">
        <f t="shared" si="63"/>
        <v>0</v>
      </c>
      <c r="BG80" s="371">
        <f t="shared" si="64"/>
        <v>0</v>
      </c>
      <c r="BH80" s="435"/>
      <c r="BI80" s="393" t="s">
        <v>866</v>
      </c>
      <c r="BJ80" s="425" t="s">
        <v>77</v>
      </c>
      <c r="BK80" s="548" t="s">
        <v>337</v>
      </c>
      <c r="BL80" s="369">
        <v>0.2</v>
      </c>
      <c r="BM80" s="369">
        <v>0.2</v>
      </c>
      <c r="BN80" s="369">
        <v>0.2</v>
      </c>
      <c r="BO80" s="369">
        <v>0.2</v>
      </c>
      <c r="BP80" s="369">
        <v>0.2</v>
      </c>
      <c r="BQ80" s="369">
        <v>0.2</v>
      </c>
      <c r="BR80" s="369">
        <v>0.2</v>
      </c>
      <c r="BS80" s="369">
        <v>0.2</v>
      </c>
      <c r="BT80" s="369">
        <v>0.2</v>
      </c>
      <c r="BU80" s="371">
        <v>0.25</v>
      </c>
      <c r="BV80" s="373">
        <v>0</v>
      </c>
      <c r="BW80" s="371">
        <v>0</v>
      </c>
      <c r="BX80" s="371">
        <v>0</v>
      </c>
      <c r="BZ80" s="393" t="s">
        <v>586</v>
      </c>
      <c r="CA80" s="425" t="s">
        <v>77</v>
      </c>
      <c r="CB80" s="548" t="s">
        <v>337</v>
      </c>
      <c r="CC80" s="371">
        <v>0.2</v>
      </c>
      <c r="CD80" s="371">
        <v>0.2</v>
      </c>
      <c r="CE80" s="371">
        <v>0.2</v>
      </c>
      <c r="CF80" s="371">
        <v>0.2</v>
      </c>
      <c r="CG80" s="371">
        <v>0.2</v>
      </c>
      <c r="CH80" s="371">
        <v>0.2</v>
      </c>
      <c r="CI80" s="371">
        <v>0.2</v>
      </c>
      <c r="CJ80" s="371">
        <v>0.2</v>
      </c>
      <c r="CK80" s="371">
        <v>0.2</v>
      </c>
      <c r="CL80" s="371">
        <v>0.2</v>
      </c>
      <c r="CM80" s="373"/>
      <c r="CN80" s="371"/>
      <c r="CO80" s="371"/>
    </row>
    <row r="81" spans="2:93" ht="13.5" customHeight="1" x14ac:dyDescent="0.15">
      <c r="B81" s="229"/>
      <c r="C81" s="228"/>
      <c r="D81" s="211">
        <v>2</v>
      </c>
      <c r="E81" s="223" t="s">
        <v>338</v>
      </c>
      <c r="F81" s="739"/>
      <c r="G81"/>
      <c r="H81" s="680">
        <f t="shared" ref="H81:H85" si="73">IF(SUMPRODUCT($AC$7:$AL$7,O81:X81)=0,0,SUMPRODUCT($AC$7:$AL$7,AC81:AL81)/SUMPRODUCT($AC$7:$AL$7,O81:X81))</f>
        <v>4</v>
      </c>
      <c r="I81" s="680">
        <f t="shared" ref="I81:I85" si="74">IF(SUMPRODUCT($AM$7:$AO$7,Y81:AA81)=0,0,SUMPRODUCT($AM$7:$AO$7,AM81:AO81)/SUMPRODUCT($AM$7:$AO$7,Y81:AA81))</f>
        <v>0</v>
      </c>
      <c r="J81" s="220"/>
      <c r="K81" s="220"/>
      <c r="L81" s="617">
        <f t="shared" si="70"/>
        <v>2</v>
      </c>
      <c r="M81" s="1">
        <f t="shared" si="71"/>
        <v>2</v>
      </c>
      <c r="N81"/>
      <c r="O81" s="1">
        <f t="shared" si="41"/>
        <v>1</v>
      </c>
      <c r="P81" s="1">
        <f t="shared" si="41"/>
        <v>0</v>
      </c>
      <c r="Q81" s="1">
        <f t="shared" si="41"/>
        <v>0</v>
      </c>
      <c r="R81" s="1">
        <f t="shared" si="41"/>
        <v>0</v>
      </c>
      <c r="S81" s="1">
        <f t="shared" si="41"/>
        <v>0</v>
      </c>
      <c r="T81" s="1">
        <f t="shared" si="41"/>
        <v>0</v>
      </c>
      <c r="U81" s="1">
        <f t="shared" si="41"/>
        <v>0</v>
      </c>
      <c r="V81" s="1">
        <f t="shared" si="41"/>
        <v>0</v>
      </c>
      <c r="W81" s="1">
        <f t="shared" si="41"/>
        <v>0</v>
      </c>
      <c r="X81" s="1">
        <f t="shared" si="72"/>
        <v>0</v>
      </c>
      <c r="Y81" s="1">
        <f t="shared" si="72"/>
        <v>0</v>
      </c>
      <c r="Z81" s="1">
        <f t="shared" si="72"/>
        <v>0</v>
      </c>
      <c r="AA81" s="1">
        <f t="shared" si="72"/>
        <v>0</v>
      </c>
      <c r="AB81"/>
      <c r="AC81" s="681">
        <v>4</v>
      </c>
      <c r="AD81" s="681"/>
      <c r="AE81" s="681"/>
      <c r="AF81" s="681"/>
      <c r="AG81" s="681"/>
      <c r="AH81" s="681"/>
      <c r="AI81" s="681"/>
      <c r="AJ81" s="681"/>
      <c r="AK81" s="681"/>
      <c r="AL81" s="681"/>
      <c r="AM81" s="681"/>
      <c r="AN81" s="681"/>
      <c r="AO81" s="681"/>
      <c r="AP81"/>
      <c r="AQ81" s="433"/>
      <c r="AR81" s="437" t="str">
        <f t="shared" si="65"/>
        <v>2.2.2</v>
      </c>
      <c r="AS81" s="425" t="str">
        <f t="shared" si="66"/>
        <v xml:space="preserve"> Q2 2.2</v>
      </c>
      <c r="AT81" s="436" t="str">
        <f t="shared" si="67"/>
        <v>外壁仕上げ材の補修必要間隔</v>
      </c>
      <c r="AU81" s="371">
        <f t="shared" si="68"/>
        <v>0.2</v>
      </c>
      <c r="AV81" s="371">
        <f t="shared" si="54"/>
        <v>0.2</v>
      </c>
      <c r="AW81" s="371">
        <f t="shared" si="55"/>
        <v>0.2</v>
      </c>
      <c r="AX81" s="371">
        <f t="shared" si="56"/>
        <v>0.2</v>
      </c>
      <c r="AY81" s="371">
        <f t="shared" si="57"/>
        <v>0.2</v>
      </c>
      <c r="AZ81" s="371">
        <f t="shared" si="58"/>
        <v>0.2</v>
      </c>
      <c r="BA81" s="371">
        <f t="shared" si="59"/>
        <v>0.2</v>
      </c>
      <c r="BB81" s="371">
        <f t="shared" si="60"/>
        <v>0.2</v>
      </c>
      <c r="BC81" s="371">
        <f t="shared" si="61"/>
        <v>0.2</v>
      </c>
      <c r="BD81" s="371">
        <f t="shared" si="62"/>
        <v>0.2</v>
      </c>
      <c r="BE81" s="373">
        <f t="shared" si="69"/>
        <v>0</v>
      </c>
      <c r="BF81" s="371">
        <f t="shared" si="63"/>
        <v>0</v>
      </c>
      <c r="BG81" s="371">
        <f t="shared" si="64"/>
        <v>0</v>
      </c>
      <c r="BH81" s="435"/>
      <c r="BI81" s="393" t="s">
        <v>867</v>
      </c>
      <c r="BJ81" s="425" t="s">
        <v>77</v>
      </c>
      <c r="BK81" s="548" t="s">
        <v>78</v>
      </c>
      <c r="BL81" s="369">
        <v>0.2</v>
      </c>
      <c r="BM81" s="369">
        <v>0.2</v>
      </c>
      <c r="BN81" s="369">
        <v>0.2</v>
      </c>
      <c r="BO81" s="369">
        <v>0.2</v>
      </c>
      <c r="BP81" s="369">
        <v>0.2</v>
      </c>
      <c r="BQ81" s="369">
        <v>0.2</v>
      </c>
      <c r="BR81" s="369">
        <v>0.2</v>
      </c>
      <c r="BS81" s="369">
        <v>0.2</v>
      </c>
      <c r="BT81" s="369">
        <v>0.2</v>
      </c>
      <c r="BU81" s="371">
        <v>0.25</v>
      </c>
      <c r="BV81" s="373">
        <v>0</v>
      </c>
      <c r="BW81" s="371">
        <v>0</v>
      </c>
      <c r="BX81" s="371">
        <v>0</v>
      </c>
      <c r="BZ81" s="393" t="s">
        <v>587</v>
      </c>
      <c r="CA81" s="425" t="s">
        <v>77</v>
      </c>
      <c r="CB81" s="548" t="s">
        <v>78</v>
      </c>
      <c r="CC81" s="371">
        <v>0.2</v>
      </c>
      <c r="CD81" s="371">
        <v>0.2</v>
      </c>
      <c r="CE81" s="371">
        <v>0.2</v>
      </c>
      <c r="CF81" s="371">
        <v>0.2</v>
      </c>
      <c r="CG81" s="371">
        <v>0.2</v>
      </c>
      <c r="CH81" s="371">
        <v>0.2</v>
      </c>
      <c r="CI81" s="371">
        <v>0.2</v>
      </c>
      <c r="CJ81" s="371">
        <v>0.2</v>
      </c>
      <c r="CK81" s="371">
        <v>0.2</v>
      </c>
      <c r="CL81" s="371">
        <v>0.2</v>
      </c>
      <c r="CM81" s="373"/>
      <c r="CN81" s="371"/>
      <c r="CO81" s="371"/>
    </row>
    <row r="82" spans="2:93" ht="13.5" customHeight="1" x14ac:dyDescent="0.15">
      <c r="B82" s="229"/>
      <c r="C82" s="228"/>
      <c r="D82" s="211">
        <v>3</v>
      </c>
      <c r="E82" s="223" t="s">
        <v>339</v>
      </c>
      <c r="F82" s="739"/>
      <c r="G82"/>
      <c r="H82" s="680">
        <f t="shared" si="73"/>
        <v>4</v>
      </c>
      <c r="I82" s="680">
        <f t="shared" si="74"/>
        <v>0</v>
      </c>
      <c r="J82" s="220"/>
      <c r="K82" s="220"/>
      <c r="L82" s="617">
        <f t="shared" si="70"/>
        <v>2</v>
      </c>
      <c r="M82" s="1">
        <f t="shared" si="71"/>
        <v>2</v>
      </c>
      <c r="N82"/>
      <c r="O82" s="1">
        <f t="shared" si="41"/>
        <v>1</v>
      </c>
      <c r="P82" s="1">
        <f t="shared" si="41"/>
        <v>0</v>
      </c>
      <c r="Q82" s="1">
        <f t="shared" si="41"/>
        <v>0</v>
      </c>
      <c r="R82" s="1">
        <f t="shared" si="41"/>
        <v>0</v>
      </c>
      <c r="S82" s="1">
        <f t="shared" si="41"/>
        <v>0</v>
      </c>
      <c r="T82" s="1">
        <f t="shared" si="41"/>
        <v>0</v>
      </c>
      <c r="U82" s="1">
        <f t="shared" si="41"/>
        <v>0</v>
      </c>
      <c r="V82" s="1">
        <f t="shared" si="41"/>
        <v>0</v>
      </c>
      <c r="W82" s="1">
        <f t="shared" si="41"/>
        <v>0</v>
      </c>
      <c r="X82" s="1">
        <f t="shared" si="72"/>
        <v>0</v>
      </c>
      <c r="Y82" s="1">
        <f t="shared" si="72"/>
        <v>0</v>
      </c>
      <c r="Z82" s="1">
        <f t="shared" si="72"/>
        <v>0</v>
      </c>
      <c r="AA82" s="1">
        <f t="shared" si="72"/>
        <v>0</v>
      </c>
      <c r="AB82"/>
      <c r="AC82" s="681">
        <v>4</v>
      </c>
      <c r="AD82" s="681"/>
      <c r="AE82" s="681"/>
      <c r="AF82" s="681"/>
      <c r="AG82" s="681"/>
      <c r="AH82" s="681"/>
      <c r="AI82" s="681"/>
      <c r="AJ82" s="681"/>
      <c r="AK82" s="681"/>
      <c r="AL82" s="681"/>
      <c r="AM82" s="681"/>
      <c r="AN82" s="681"/>
      <c r="AO82" s="681"/>
      <c r="AP82"/>
      <c r="AQ82" s="433"/>
      <c r="AR82" s="437" t="str">
        <f t="shared" si="65"/>
        <v>2.2.3</v>
      </c>
      <c r="AS82" s="425" t="str">
        <f t="shared" si="66"/>
        <v xml:space="preserve"> Q2 2.2</v>
      </c>
      <c r="AT82" s="436" t="str">
        <f t="shared" si="67"/>
        <v>主要内装仕上げ材の更新必要間隔</v>
      </c>
      <c r="AU82" s="371">
        <f t="shared" si="68"/>
        <v>0.1</v>
      </c>
      <c r="AV82" s="371">
        <f t="shared" si="54"/>
        <v>0.1</v>
      </c>
      <c r="AW82" s="371">
        <f t="shared" si="55"/>
        <v>0.1</v>
      </c>
      <c r="AX82" s="371">
        <f t="shared" si="56"/>
        <v>0.1</v>
      </c>
      <c r="AY82" s="371">
        <f t="shared" si="57"/>
        <v>0.1</v>
      </c>
      <c r="AZ82" s="371">
        <f t="shared" si="58"/>
        <v>0.1</v>
      </c>
      <c r="BA82" s="371">
        <f t="shared" si="59"/>
        <v>0.1</v>
      </c>
      <c r="BB82" s="371">
        <f t="shared" si="60"/>
        <v>0.1</v>
      </c>
      <c r="BC82" s="371">
        <f t="shared" si="61"/>
        <v>0.1</v>
      </c>
      <c r="BD82" s="371">
        <f t="shared" si="62"/>
        <v>0.1</v>
      </c>
      <c r="BE82" s="373">
        <f t="shared" si="69"/>
        <v>0</v>
      </c>
      <c r="BF82" s="371">
        <f t="shared" si="63"/>
        <v>0</v>
      </c>
      <c r="BG82" s="371">
        <f t="shared" si="64"/>
        <v>0</v>
      </c>
      <c r="BH82" s="435"/>
      <c r="BI82" s="393" t="s">
        <v>868</v>
      </c>
      <c r="BJ82" s="425" t="s">
        <v>77</v>
      </c>
      <c r="BK82" s="548" t="s">
        <v>79</v>
      </c>
      <c r="BL82" s="395">
        <v>0</v>
      </c>
      <c r="BM82" s="395">
        <v>0</v>
      </c>
      <c r="BN82" s="395">
        <v>0</v>
      </c>
      <c r="BO82" s="395">
        <v>0</v>
      </c>
      <c r="BP82" s="395">
        <v>0</v>
      </c>
      <c r="BQ82" s="395">
        <v>0</v>
      </c>
      <c r="BR82" s="395">
        <v>0</v>
      </c>
      <c r="BS82" s="395">
        <v>0</v>
      </c>
      <c r="BT82" s="395">
        <v>0</v>
      </c>
      <c r="BU82" s="371">
        <v>0</v>
      </c>
      <c r="BV82" s="373">
        <v>0</v>
      </c>
      <c r="BW82" s="371">
        <v>0</v>
      </c>
      <c r="BX82" s="371">
        <v>0</v>
      </c>
      <c r="BZ82" s="393" t="s">
        <v>588</v>
      </c>
      <c r="CA82" s="425" t="s">
        <v>77</v>
      </c>
      <c r="CB82" s="548" t="s">
        <v>79</v>
      </c>
      <c r="CC82" s="371">
        <v>0.1</v>
      </c>
      <c r="CD82" s="371">
        <v>0.1</v>
      </c>
      <c r="CE82" s="371">
        <v>0.1</v>
      </c>
      <c r="CF82" s="371">
        <v>0.1</v>
      </c>
      <c r="CG82" s="371">
        <v>0.1</v>
      </c>
      <c r="CH82" s="371">
        <v>0.1</v>
      </c>
      <c r="CI82" s="371">
        <v>0.1</v>
      </c>
      <c r="CJ82" s="371">
        <v>0.1</v>
      </c>
      <c r="CK82" s="371">
        <v>0.1</v>
      </c>
      <c r="CL82" s="371">
        <v>0.1</v>
      </c>
      <c r="CM82" s="373"/>
      <c r="CN82" s="371"/>
      <c r="CO82" s="371"/>
    </row>
    <row r="83" spans="2:93" ht="13.5" customHeight="1" x14ac:dyDescent="0.15">
      <c r="B83" s="229"/>
      <c r="C83" s="228"/>
      <c r="D83" s="211">
        <v>4</v>
      </c>
      <c r="E83" s="223" t="s">
        <v>340</v>
      </c>
      <c r="F83" s="739"/>
      <c r="G83"/>
      <c r="H83" s="680">
        <f t="shared" si="73"/>
        <v>4</v>
      </c>
      <c r="I83" s="680">
        <f t="shared" si="74"/>
        <v>0</v>
      </c>
      <c r="J83" s="220"/>
      <c r="K83" s="220"/>
      <c r="L83" s="617">
        <f t="shared" si="70"/>
        <v>2</v>
      </c>
      <c r="M83" s="1">
        <f t="shared" si="71"/>
        <v>2</v>
      </c>
      <c r="N83"/>
      <c r="O83" s="1">
        <f t="shared" si="41"/>
        <v>1</v>
      </c>
      <c r="P83" s="1">
        <f t="shared" si="41"/>
        <v>0</v>
      </c>
      <c r="Q83" s="1">
        <f t="shared" si="41"/>
        <v>0</v>
      </c>
      <c r="R83" s="1">
        <f t="shared" si="41"/>
        <v>0</v>
      </c>
      <c r="S83" s="1">
        <f t="shared" si="41"/>
        <v>0</v>
      </c>
      <c r="T83" s="1">
        <f t="shared" si="41"/>
        <v>0</v>
      </c>
      <c r="U83" s="1">
        <f t="shared" si="41"/>
        <v>0</v>
      </c>
      <c r="V83" s="1">
        <f t="shared" si="41"/>
        <v>0</v>
      </c>
      <c r="W83" s="1">
        <f t="shared" si="41"/>
        <v>0</v>
      </c>
      <c r="X83" s="1">
        <f t="shared" si="72"/>
        <v>0</v>
      </c>
      <c r="Y83" s="1">
        <f t="shared" si="72"/>
        <v>0</v>
      </c>
      <c r="Z83" s="1">
        <f t="shared" si="72"/>
        <v>0</v>
      </c>
      <c r="AA83" s="1">
        <f t="shared" si="72"/>
        <v>0</v>
      </c>
      <c r="AB83"/>
      <c r="AC83" s="681">
        <v>4</v>
      </c>
      <c r="AD83" s="681"/>
      <c r="AE83" s="681"/>
      <c r="AF83" s="681"/>
      <c r="AG83" s="681"/>
      <c r="AH83" s="681"/>
      <c r="AI83" s="681"/>
      <c r="AJ83" s="681"/>
      <c r="AK83" s="681"/>
      <c r="AL83" s="681"/>
      <c r="AM83" s="681"/>
      <c r="AN83" s="681"/>
      <c r="AO83" s="681"/>
      <c r="AP83"/>
      <c r="AQ83" s="433"/>
      <c r="AR83" s="437" t="str">
        <f t="shared" si="65"/>
        <v>2.2.4</v>
      </c>
      <c r="AS83" s="425" t="str">
        <f t="shared" si="66"/>
        <v xml:space="preserve"> Q2 2.2</v>
      </c>
      <c r="AT83" s="436" t="str">
        <f t="shared" si="67"/>
        <v>空調換気ダクトの更新必要間隔</v>
      </c>
      <c r="AU83" s="371">
        <f t="shared" si="68"/>
        <v>0.1</v>
      </c>
      <c r="AV83" s="371">
        <f t="shared" si="54"/>
        <v>0.1</v>
      </c>
      <c r="AW83" s="371">
        <f t="shared" si="55"/>
        <v>0.1</v>
      </c>
      <c r="AX83" s="371">
        <f t="shared" si="56"/>
        <v>0.1</v>
      </c>
      <c r="AY83" s="371">
        <f t="shared" si="57"/>
        <v>0.1</v>
      </c>
      <c r="AZ83" s="371">
        <f t="shared" si="58"/>
        <v>0.1</v>
      </c>
      <c r="BA83" s="371">
        <f t="shared" si="59"/>
        <v>0.1</v>
      </c>
      <c r="BB83" s="371">
        <f t="shared" si="60"/>
        <v>0.1</v>
      </c>
      <c r="BC83" s="371">
        <f t="shared" si="61"/>
        <v>0.1</v>
      </c>
      <c r="BD83" s="371">
        <f t="shared" si="62"/>
        <v>0.1</v>
      </c>
      <c r="BE83" s="373">
        <f t="shared" si="69"/>
        <v>0</v>
      </c>
      <c r="BF83" s="371">
        <f t="shared" si="63"/>
        <v>0</v>
      </c>
      <c r="BG83" s="371">
        <f t="shared" si="64"/>
        <v>0</v>
      </c>
      <c r="BH83" s="435"/>
      <c r="BI83" s="393" t="s">
        <v>869</v>
      </c>
      <c r="BJ83" s="425" t="s">
        <v>77</v>
      </c>
      <c r="BK83" s="548" t="s">
        <v>80</v>
      </c>
      <c r="BL83" s="369">
        <v>0.1</v>
      </c>
      <c r="BM83" s="369">
        <v>0.1</v>
      </c>
      <c r="BN83" s="369">
        <v>0.1</v>
      </c>
      <c r="BO83" s="369">
        <v>0.1</v>
      </c>
      <c r="BP83" s="369">
        <v>0.1</v>
      </c>
      <c r="BQ83" s="369">
        <v>0.1</v>
      </c>
      <c r="BR83" s="369">
        <v>0.1</v>
      </c>
      <c r="BS83" s="369">
        <v>0.1</v>
      </c>
      <c r="BT83" s="369">
        <v>0.1</v>
      </c>
      <c r="BU83" s="371">
        <v>0.1</v>
      </c>
      <c r="BV83" s="373">
        <v>0</v>
      </c>
      <c r="BW83" s="371">
        <v>0</v>
      </c>
      <c r="BX83" s="371">
        <v>0</v>
      </c>
      <c r="BZ83" s="393" t="s">
        <v>589</v>
      </c>
      <c r="CA83" s="425" t="s">
        <v>77</v>
      </c>
      <c r="CB83" s="548" t="s">
        <v>80</v>
      </c>
      <c r="CC83" s="371">
        <v>0.1</v>
      </c>
      <c r="CD83" s="371">
        <v>0.1</v>
      </c>
      <c r="CE83" s="371">
        <v>0.1</v>
      </c>
      <c r="CF83" s="371">
        <v>0.1</v>
      </c>
      <c r="CG83" s="371">
        <v>0.1</v>
      </c>
      <c r="CH83" s="371">
        <v>0.1</v>
      </c>
      <c r="CI83" s="371">
        <v>0.1</v>
      </c>
      <c r="CJ83" s="371">
        <v>0.1</v>
      </c>
      <c r="CK83" s="371">
        <v>0.1</v>
      </c>
      <c r="CL83" s="371">
        <v>0.1</v>
      </c>
      <c r="CM83" s="373"/>
      <c r="CN83" s="371"/>
      <c r="CO83" s="371"/>
    </row>
    <row r="84" spans="2:93" ht="13.5" customHeight="1" x14ac:dyDescent="0.15">
      <c r="B84" s="229"/>
      <c r="C84" s="228"/>
      <c r="D84" s="211">
        <v>5</v>
      </c>
      <c r="E84" s="223" t="s">
        <v>341</v>
      </c>
      <c r="F84" s="739"/>
      <c r="G84"/>
      <c r="H84" s="680">
        <f t="shared" si="73"/>
        <v>4</v>
      </c>
      <c r="I84" s="680">
        <f t="shared" si="74"/>
        <v>0</v>
      </c>
      <c r="J84" s="220"/>
      <c r="K84" s="220"/>
      <c r="L84" s="617">
        <f t="shared" si="70"/>
        <v>2</v>
      </c>
      <c r="M84" s="1">
        <f t="shared" si="71"/>
        <v>2</v>
      </c>
      <c r="N84"/>
      <c r="O84" s="1">
        <f t="shared" si="41"/>
        <v>1</v>
      </c>
      <c r="P84" s="1">
        <f t="shared" si="41"/>
        <v>0</v>
      </c>
      <c r="Q84" s="1">
        <f t="shared" si="41"/>
        <v>0</v>
      </c>
      <c r="R84" s="1">
        <f t="shared" si="41"/>
        <v>0</v>
      </c>
      <c r="S84" s="1">
        <f t="shared" si="41"/>
        <v>0</v>
      </c>
      <c r="T84" s="1">
        <f t="shared" si="41"/>
        <v>0</v>
      </c>
      <c r="U84" s="1">
        <f t="shared" si="41"/>
        <v>0</v>
      </c>
      <c r="V84" s="1">
        <f t="shared" si="41"/>
        <v>0</v>
      </c>
      <c r="W84" s="1">
        <f t="shared" si="41"/>
        <v>0</v>
      </c>
      <c r="X84" s="1">
        <f t="shared" si="72"/>
        <v>0</v>
      </c>
      <c r="Y84" s="1">
        <f t="shared" si="72"/>
        <v>0</v>
      </c>
      <c r="Z84" s="1">
        <f t="shared" si="72"/>
        <v>0</v>
      </c>
      <c r="AA84" s="1">
        <f t="shared" si="72"/>
        <v>0</v>
      </c>
      <c r="AB84"/>
      <c r="AC84" s="681">
        <v>4</v>
      </c>
      <c r="AD84" s="681"/>
      <c r="AE84" s="681"/>
      <c r="AF84" s="681"/>
      <c r="AG84" s="681"/>
      <c r="AH84" s="681"/>
      <c r="AI84" s="681"/>
      <c r="AJ84" s="681"/>
      <c r="AK84" s="681"/>
      <c r="AL84" s="681"/>
      <c r="AM84" s="681"/>
      <c r="AN84" s="681"/>
      <c r="AO84" s="681"/>
      <c r="AP84"/>
      <c r="AQ84" s="433"/>
      <c r="AR84" s="437" t="str">
        <f t="shared" ref="AR84:AR115" si="75">IF($AR$3=1,BI84,BZ84)</f>
        <v>2.2.5</v>
      </c>
      <c r="AS84" s="425" t="s">
        <v>77</v>
      </c>
      <c r="AT84" s="436" t="str">
        <f t="shared" ref="AT84:AT117" si="76">IF($AR$3=1,BK84,CB84)</f>
        <v>空調・給排水配管の更新必要間隔</v>
      </c>
      <c r="AU84" s="371">
        <f t="shared" si="68"/>
        <v>0.2</v>
      </c>
      <c r="AV84" s="371">
        <f t="shared" si="54"/>
        <v>0.2</v>
      </c>
      <c r="AW84" s="371">
        <f t="shared" si="55"/>
        <v>0.2</v>
      </c>
      <c r="AX84" s="371">
        <f t="shared" si="56"/>
        <v>0.2</v>
      </c>
      <c r="AY84" s="371">
        <f t="shared" si="57"/>
        <v>0.2</v>
      </c>
      <c r="AZ84" s="371">
        <f t="shared" si="58"/>
        <v>0.2</v>
      </c>
      <c r="BA84" s="371">
        <f t="shared" si="59"/>
        <v>0.2</v>
      </c>
      <c r="BB84" s="371">
        <f t="shared" si="60"/>
        <v>0.2</v>
      </c>
      <c r="BC84" s="371">
        <f t="shared" si="61"/>
        <v>0.2</v>
      </c>
      <c r="BD84" s="371">
        <f t="shared" si="62"/>
        <v>0.2</v>
      </c>
      <c r="BE84" s="373">
        <f t="shared" si="69"/>
        <v>0</v>
      </c>
      <c r="BF84" s="371">
        <f t="shared" si="63"/>
        <v>0</v>
      </c>
      <c r="BG84" s="371">
        <f t="shared" si="64"/>
        <v>0</v>
      </c>
      <c r="BH84" s="435"/>
      <c r="BI84" s="393" t="s">
        <v>870</v>
      </c>
      <c r="BJ84" s="425" t="s">
        <v>77</v>
      </c>
      <c r="BK84" s="548" t="s">
        <v>81</v>
      </c>
      <c r="BL84" s="369">
        <v>0.1</v>
      </c>
      <c r="BM84" s="369">
        <v>0.1</v>
      </c>
      <c r="BN84" s="369">
        <v>0.1</v>
      </c>
      <c r="BO84" s="369">
        <v>0.1</v>
      </c>
      <c r="BP84" s="369">
        <v>0.1</v>
      </c>
      <c r="BQ84" s="369">
        <v>0.1</v>
      </c>
      <c r="BR84" s="369">
        <v>0.1</v>
      </c>
      <c r="BS84" s="369">
        <v>0.1</v>
      </c>
      <c r="BT84" s="369">
        <v>0.1</v>
      </c>
      <c r="BU84" s="371">
        <v>0.1</v>
      </c>
      <c r="BV84" s="373"/>
      <c r="BW84" s="371"/>
      <c r="BX84" s="371"/>
      <c r="BZ84" s="393" t="s">
        <v>590</v>
      </c>
      <c r="CA84" s="425" t="s">
        <v>77</v>
      </c>
      <c r="CB84" s="548" t="s">
        <v>81</v>
      </c>
      <c r="CC84" s="371">
        <v>0.2</v>
      </c>
      <c r="CD84" s="371">
        <v>0.2</v>
      </c>
      <c r="CE84" s="371">
        <v>0.2</v>
      </c>
      <c r="CF84" s="371">
        <v>0.2</v>
      </c>
      <c r="CG84" s="371">
        <v>0.2</v>
      </c>
      <c r="CH84" s="371">
        <v>0.2</v>
      </c>
      <c r="CI84" s="371">
        <v>0.2</v>
      </c>
      <c r="CJ84" s="371">
        <v>0.2</v>
      </c>
      <c r="CK84" s="371">
        <v>0.2</v>
      </c>
      <c r="CL84" s="371">
        <v>0.2</v>
      </c>
      <c r="CM84" s="373"/>
      <c r="CN84" s="371"/>
      <c r="CO84" s="371"/>
    </row>
    <row r="85" spans="2:93" ht="13.5" customHeight="1" thickBot="1" x14ac:dyDescent="0.2">
      <c r="B85" s="229"/>
      <c r="C85" s="234"/>
      <c r="D85" s="211">
        <v>6</v>
      </c>
      <c r="E85" s="223" t="s">
        <v>342</v>
      </c>
      <c r="F85" s="739"/>
      <c r="G85"/>
      <c r="H85" s="673">
        <f t="shared" si="73"/>
        <v>4</v>
      </c>
      <c r="I85" s="673">
        <f t="shared" si="74"/>
        <v>0</v>
      </c>
      <c r="J85" s="217"/>
      <c r="K85" s="217"/>
      <c r="L85" s="617">
        <f t="shared" si="70"/>
        <v>2</v>
      </c>
      <c r="M85" s="1">
        <f t="shared" si="71"/>
        <v>2</v>
      </c>
      <c r="N85"/>
      <c r="O85" s="1">
        <f t="shared" si="41"/>
        <v>1</v>
      </c>
      <c r="P85" s="1">
        <f t="shared" si="41"/>
        <v>0</v>
      </c>
      <c r="Q85" s="1">
        <f t="shared" si="41"/>
        <v>0</v>
      </c>
      <c r="R85" s="1">
        <f t="shared" ref="R85:W127" si="77">IF(OR(AF85=0,AF85="-"),0,1)</f>
        <v>0</v>
      </c>
      <c r="S85" s="1">
        <f t="shared" si="77"/>
        <v>0</v>
      </c>
      <c r="T85" s="1">
        <f t="shared" si="77"/>
        <v>0</v>
      </c>
      <c r="U85" s="1">
        <f t="shared" si="77"/>
        <v>0</v>
      </c>
      <c r="V85" s="1">
        <f t="shared" si="77"/>
        <v>0</v>
      </c>
      <c r="W85" s="1">
        <f t="shared" si="77"/>
        <v>0</v>
      </c>
      <c r="X85" s="1">
        <f t="shared" si="72"/>
        <v>0</v>
      </c>
      <c r="Y85" s="1">
        <f t="shared" si="72"/>
        <v>0</v>
      </c>
      <c r="Z85" s="1">
        <f t="shared" si="72"/>
        <v>0</v>
      </c>
      <c r="AA85" s="1">
        <f t="shared" si="72"/>
        <v>0</v>
      </c>
      <c r="AB85"/>
      <c r="AC85" s="674">
        <v>4</v>
      </c>
      <c r="AD85" s="674"/>
      <c r="AE85" s="674"/>
      <c r="AF85" s="674"/>
      <c r="AG85" s="674"/>
      <c r="AH85" s="674"/>
      <c r="AI85" s="674"/>
      <c r="AJ85" s="674"/>
      <c r="AK85" s="674"/>
      <c r="AL85" s="674"/>
      <c r="AM85" s="674"/>
      <c r="AN85" s="674"/>
      <c r="AO85" s="674"/>
      <c r="AP85"/>
      <c r="AQ85" s="433"/>
      <c r="AR85" s="437" t="str">
        <f t="shared" si="75"/>
        <v>2.2.6</v>
      </c>
      <c r="AS85" s="425" t="str">
        <f t="shared" ref="AS85:AS116" si="78">IF($AR$3=1,BJ85,CA85)</f>
        <v xml:space="preserve"> Q2 2.2</v>
      </c>
      <c r="AT85" s="436" t="str">
        <f t="shared" si="76"/>
        <v>主要設備機器の更新必要間隔</v>
      </c>
      <c r="AU85" s="371">
        <f t="shared" si="68"/>
        <v>0.2</v>
      </c>
      <c r="AV85" s="371">
        <f t="shared" si="54"/>
        <v>0.2</v>
      </c>
      <c r="AW85" s="371">
        <f t="shared" si="55"/>
        <v>0.2</v>
      </c>
      <c r="AX85" s="371">
        <f t="shared" si="56"/>
        <v>0.2</v>
      </c>
      <c r="AY85" s="371">
        <f t="shared" si="57"/>
        <v>0.2</v>
      </c>
      <c r="AZ85" s="371">
        <f t="shared" si="58"/>
        <v>0.2</v>
      </c>
      <c r="BA85" s="371">
        <f t="shared" si="59"/>
        <v>0.2</v>
      </c>
      <c r="BB85" s="371">
        <f t="shared" si="60"/>
        <v>0.2</v>
      </c>
      <c r="BC85" s="371">
        <f t="shared" si="61"/>
        <v>0.2</v>
      </c>
      <c r="BD85" s="371">
        <f t="shared" si="62"/>
        <v>0.2</v>
      </c>
      <c r="BE85" s="373">
        <f t="shared" si="69"/>
        <v>0</v>
      </c>
      <c r="BF85" s="371">
        <f t="shared" si="63"/>
        <v>0</v>
      </c>
      <c r="BG85" s="371">
        <f t="shared" si="64"/>
        <v>0</v>
      </c>
      <c r="BH85" s="435"/>
      <c r="BI85" s="393" t="s">
        <v>871</v>
      </c>
      <c r="BJ85" s="425" t="s">
        <v>77</v>
      </c>
      <c r="BK85" s="548" t="s">
        <v>82</v>
      </c>
      <c r="BL85" s="369">
        <v>0.2</v>
      </c>
      <c r="BM85" s="369">
        <v>0.2</v>
      </c>
      <c r="BN85" s="369">
        <v>0.2</v>
      </c>
      <c r="BO85" s="369">
        <v>0.2</v>
      </c>
      <c r="BP85" s="369">
        <v>0.2</v>
      </c>
      <c r="BQ85" s="369">
        <v>0.2</v>
      </c>
      <c r="BR85" s="369">
        <v>0.2</v>
      </c>
      <c r="BS85" s="369">
        <v>0.2</v>
      </c>
      <c r="BT85" s="369">
        <v>0.2</v>
      </c>
      <c r="BU85" s="371">
        <v>0.25</v>
      </c>
      <c r="BV85" s="373">
        <v>0</v>
      </c>
      <c r="BW85" s="371">
        <v>0</v>
      </c>
      <c r="BX85" s="371">
        <v>0</v>
      </c>
      <c r="BZ85" s="393" t="s">
        <v>591</v>
      </c>
      <c r="CA85" s="425" t="s">
        <v>77</v>
      </c>
      <c r="CB85" s="548" t="s">
        <v>82</v>
      </c>
      <c r="CC85" s="371">
        <v>0.2</v>
      </c>
      <c r="CD85" s="371">
        <v>0.2</v>
      </c>
      <c r="CE85" s="371">
        <v>0.2</v>
      </c>
      <c r="CF85" s="371">
        <v>0.2</v>
      </c>
      <c r="CG85" s="371">
        <v>0.2</v>
      </c>
      <c r="CH85" s="371">
        <v>0.2</v>
      </c>
      <c r="CI85" s="371">
        <v>0.2</v>
      </c>
      <c r="CJ85" s="371">
        <v>0.2</v>
      </c>
      <c r="CK85" s="371">
        <v>0.2</v>
      </c>
      <c r="CL85" s="371">
        <v>0.2</v>
      </c>
      <c r="CM85" s="373"/>
      <c r="CN85" s="371"/>
      <c r="CO85" s="371"/>
    </row>
    <row r="86" spans="2:93" ht="13.5" customHeight="1" thickBot="1" x14ac:dyDescent="0.2">
      <c r="B86" s="229"/>
      <c r="C86" s="205">
        <v>2.2999999999999998</v>
      </c>
      <c r="D86" s="206" t="s">
        <v>343</v>
      </c>
      <c r="E86" s="306"/>
      <c r="F86" s="744"/>
      <c r="G86"/>
      <c r="H86" s="693"/>
      <c r="I86" s="694"/>
      <c r="J86" s="248" t="str">
        <f>IF(COUNTIF(J87:J89,$AA$3)&gt;=ROWS(J87:J89),$AA$3,"")</f>
        <v/>
      </c>
      <c r="K86" s="248" t="str">
        <f>IF(COUNTIF(K87:K89,$AA$3)&gt;=ROWS(K87:K89),$AA$3,"")</f>
        <v/>
      </c>
      <c r="L86" s="617">
        <f t="shared" si="70"/>
        <v>2</v>
      </c>
      <c r="M86" s="1">
        <f t="shared" si="71"/>
        <v>2</v>
      </c>
      <c r="N86"/>
      <c r="O86" s="1">
        <f t="shared" ref="O86:T149" si="79">IF(OR(AC86=0,AC86="-"),0,1)</f>
        <v>0</v>
      </c>
      <c r="P86" s="1">
        <f t="shared" si="79"/>
        <v>0</v>
      </c>
      <c r="Q86" s="1">
        <f t="shared" si="79"/>
        <v>0</v>
      </c>
      <c r="R86" s="1">
        <f t="shared" si="77"/>
        <v>0</v>
      </c>
      <c r="S86" s="1">
        <f t="shared" si="77"/>
        <v>0</v>
      </c>
      <c r="T86" s="1">
        <f t="shared" si="77"/>
        <v>0</v>
      </c>
      <c r="U86" s="1">
        <f t="shared" si="77"/>
        <v>0</v>
      </c>
      <c r="V86" s="1">
        <f t="shared" si="77"/>
        <v>0</v>
      </c>
      <c r="W86" s="1">
        <f t="shared" si="77"/>
        <v>0</v>
      </c>
      <c r="X86" s="1">
        <f t="shared" si="72"/>
        <v>0</v>
      </c>
      <c r="Y86" s="1">
        <f t="shared" si="72"/>
        <v>0</v>
      </c>
      <c r="Z86" s="1">
        <f t="shared" si="72"/>
        <v>0</v>
      </c>
      <c r="AA86" s="1">
        <f t="shared" si="72"/>
        <v>0</v>
      </c>
      <c r="AB86"/>
      <c r="AC86" s="695" t="s">
        <v>839</v>
      </c>
      <c r="AD86" s="695" t="s">
        <v>839</v>
      </c>
      <c r="AE86" s="695" t="s">
        <v>839</v>
      </c>
      <c r="AF86" s="695" t="s">
        <v>839</v>
      </c>
      <c r="AG86" s="695" t="s">
        <v>839</v>
      </c>
      <c r="AH86" s="695" t="s">
        <v>839</v>
      </c>
      <c r="AI86" s="695" t="s">
        <v>839</v>
      </c>
      <c r="AJ86" s="695" t="s">
        <v>839</v>
      </c>
      <c r="AK86" s="695" t="s">
        <v>839</v>
      </c>
      <c r="AL86" s="695" t="s">
        <v>839</v>
      </c>
      <c r="AM86" s="695" t="s">
        <v>839</v>
      </c>
      <c r="AN86" s="695" t="s">
        <v>839</v>
      </c>
      <c r="AO86" s="695" t="s">
        <v>839</v>
      </c>
      <c r="AP86"/>
      <c r="AQ86" s="433"/>
      <c r="AR86" s="437">
        <f t="shared" si="75"/>
        <v>2.2999999999999998</v>
      </c>
      <c r="AS86" s="425" t="str">
        <f t="shared" si="78"/>
        <v xml:space="preserve"> Q2 2</v>
      </c>
      <c r="AT86" s="436" t="str">
        <f t="shared" si="76"/>
        <v>適切な更新</v>
      </c>
      <c r="AU86" s="371">
        <f t="shared" si="68"/>
        <v>0</v>
      </c>
      <c r="AV86" s="371">
        <f t="shared" si="54"/>
        <v>0</v>
      </c>
      <c r="AW86" s="371">
        <f t="shared" si="55"/>
        <v>0</v>
      </c>
      <c r="AX86" s="371">
        <f t="shared" si="56"/>
        <v>0</v>
      </c>
      <c r="AY86" s="371">
        <f t="shared" si="57"/>
        <v>0</v>
      </c>
      <c r="AZ86" s="371">
        <f t="shared" si="58"/>
        <v>0</v>
      </c>
      <c r="BA86" s="371">
        <f t="shared" si="59"/>
        <v>0</v>
      </c>
      <c r="BB86" s="371">
        <f t="shared" si="60"/>
        <v>0</v>
      </c>
      <c r="BC86" s="371">
        <f t="shared" si="61"/>
        <v>0</v>
      </c>
      <c r="BD86" s="371">
        <f t="shared" si="62"/>
        <v>0</v>
      </c>
      <c r="BE86" s="373">
        <f t="shared" si="69"/>
        <v>0</v>
      </c>
      <c r="BF86" s="371">
        <f t="shared" si="63"/>
        <v>0</v>
      </c>
      <c r="BG86" s="371">
        <f t="shared" si="64"/>
        <v>0</v>
      </c>
      <c r="BH86" s="435"/>
      <c r="BI86" s="393">
        <v>2.2999999999999998</v>
      </c>
      <c r="BJ86" s="393" t="s">
        <v>872</v>
      </c>
      <c r="BK86" s="425" t="s">
        <v>147</v>
      </c>
      <c r="BL86" s="368">
        <v>0.25</v>
      </c>
      <c r="BM86" s="368">
        <v>0.25</v>
      </c>
      <c r="BN86" s="368">
        <v>0.25</v>
      </c>
      <c r="BO86" s="368">
        <v>0.25</v>
      </c>
      <c r="BP86" s="368">
        <v>0.25</v>
      </c>
      <c r="BQ86" s="368">
        <v>0.25</v>
      </c>
      <c r="BR86" s="368">
        <v>0.25</v>
      </c>
      <c r="BS86" s="374">
        <v>0.25</v>
      </c>
      <c r="BT86" s="368">
        <v>0.25</v>
      </c>
      <c r="BU86" s="371">
        <v>0.25</v>
      </c>
      <c r="BV86" s="371"/>
      <c r="BW86" s="373"/>
      <c r="BX86" s="371"/>
      <c r="BZ86" s="549">
        <v>2.2999999999999998</v>
      </c>
      <c r="CA86" s="566" t="s">
        <v>74</v>
      </c>
      <c r="CB86" s="552" t="s">
        <v>147</v>
      </c>
      <c r="CC86" s="554">
        <v>0</v>
      </c>
      <c r="CD86" s="554">
        <v>0</v>
      </c>
      <c r="CE86" s="554">
        <v>0</v>
      </c>
      <c r="CF86" s="554">
        <v>0</v>
      </c>
      <c r="CG86" s="554">
        <v>0</v>
      </c>
      <c r="CH86" s="554">
        <v>0</v>
      </c>
      <c r="CI86" s="554">
        <v>0</v>
      </c>
      <c r="CJ86" s="554">
        <v>0</v>
      </c>
      <c r="CK86" s="554">
        <v>0</v>
      </c>
      <c r="CL86" s="554">
        <v>0</v>
      </c>
      <c r="CM86" s="554"/>
      <c r="CN86" s="554"/>
      <c r="CO86" s="554"/>
    </row>
    <row r="87" spans="2:93" ht="13.5" customHeight="1" x14ac:dyDescent="0.15">
      <c r="B87" s="229"/>
      <c r="C87" s="307"/>
      <c r="D87" s="308">
        <v>1</v>
      </c>
      <c r="E87" s="309" t="s">
        <v>344</v>
      </c>
      <c r="F87" s="744"/>
      <c r="G87"/>
      <c r="H87" s="678">
        <f>IF(SUMPRODUCT($AC$7:$AL$7,O87:X87)=0,0,SUMPRODUCT($AC$7:$AL$7,AC87:AL87)/SUMPRODUCT($AC$7:$AL$7,O87:X87))</f>
        <v>0</v>
      </c>
      <c r="I87" s="678">
        <f>IF(SUMPRODUCT($AM$7:$AO$7,Y87:AA87)=0,0,SUMPRODUCT($AM$7:$AO$7,AM87:AO87)/SUMPRODUCT($AM$7:$AO$7,Y87:AA87))</f>
        <v>0</v>
      </c>
      <c r="J87" s="214"/>
      <c r="K87" s="214"/>
      <c r="L87" s="617">
        <f t="shared" si="70"/>
        <v>2</v>
      </c>
      <c r="M87" s="1">
        <f t="shared" si="71"/>
        <v>2</v>
      </c>
      <c r="N87"/>
      <c r="O87" s="1">
        <f t="shared" si="79"/>
        <v>0</v>
      </c>
      <c r="P87" s="1">
        <f t="shared" si="79"/>
        <v>0</v>
      </c>
      <c r="Q87" s="1">
        <f t="shared" si="79"/>
        <v>0</v>
      </c>
      <c r="R87" s="1">
        <f t="shared" si="77"/>
        <v>0</v>
      </c>
      <c r="S87" s="1">
        <f t="shared" si="77"/>
        <v>0</v>
      </c>
      <c r="T87" s="1">
        <f t="shared" si="77"/>
        <v>0</v>
      </c>
      <c r="U87" s="1">
        <f t="shared" si="77"/>
        <v>0</v>
      </c>
      <c r="V87" s="1">
        <f t="shared" si="77"/>
        <v>0</v>
      </c>
      <c r="W87" s="1">
        <f t="shared" si="77"/>
        <v>0</v>
      </c>
      <c r="X87" s="1">
        <f t="shared" si="72"/>
        <v>0</v>
      </c>
      <c r="Y87" s="1">
        <f t="shared" si="72"/>
        <v>0</v>
      </c>
      <c r="Z87" s="1">
        <f t="shared" si="72"/>
        <v>0</v>
      </c>
      <c r="AA87" s="1">
        <f t="shared" si="72"/>
        <v>0</v>
      </c>
      <c r="AB87"/>
      <c r="AC87" s="679"/>
      <c r="AD87" s="679"/>
      <c r="AE87" s="679"/>
      <c r="AF87" s="679"/>
      <c r="AG87" s="679"/>
      <c r="AH87" s="679"/>
      <c r="AI87" s="679"/>
      <c r="AJ87" s="679"/>
      <c r="AK87" s="679"/>
      <c r="AL87" s="679"/>
      <c r="AM87" s="679"/>
      <c r="AN87" s="679"/>
      <c r="AO87" s="679"/>
      <c r="AP87"/>
      <c r="AQ87" s="433"/>
      <c r="AR87" s="437" t="str">
        <f t="shared" si="75"/>
        <v>2.3.1</v>
      </c>
      <c r="AS87" s="425" t="str">
        <f t="shared" si="78"/>
        <v xml:space="preserve"> Q2 2.3</v>
      </c>
      <c r="AT87" s="436" t="str">
        <f t="shared" si="76"/>
        <v>屋上（屋根）・外壁仕上げ材の更新</v>
      </c>
      <c r="AU87" s="371">
        <f t="shared" si="68"/>
        <v>0</v>
      </c>
      <c r="AV87" s="371">
        <f t="shared" si="54"/>
        <v>0</v>
      </c>
      <c r="AW87" s="371">
        <f t="shared" si="55"/>
        <v>0</v>
      </c>
      <c r="AX87" s="371">
        <f t="shared" si="56"/>
        <v>0</v>
      </c>
      <c r="AY87" s="371">
        <f t="shared" si="57"/>
        <v>0</v>
      </c>
      <c r="AZ87" s="371">
        <f t="shared" si="58"/>
        <v>0</v>
      </c>
      <c r="BA87" s="371">
        <f t="shared" si="59"/>
        <v>0</v>
      </c>
      <c r="BB87" s="371">
        <f t="shared" si="60"/>
        <v>0</v>
      </c>
      <c r="BC87" s="371">
        <f t="shared" si="61"/>
        <v>0</v>
      </c>
      <c r="BD87" s="371">
        <f t="shared" si="62"/>
        <v>0</v>
      </c>
      <c r="BE87" s="373">
        <f t="shared" si="69"/>
        <v>0</v>
      </c>
      <c r="BF87" s="371">
        <f t="shared" si="63"/>
        <v>0</v>
      </c>
      <c r="BG87" s="371">
        <f t="shared" si="64"/>
        <v>0</v>
      </c>
      <c r="BH87" s="435"/>
      <c r="BI87" s="393" t="s">
        <v>873</v>
      </c>
      <c r="BJ87" s="393" t="s">
        <v>874</v>
      </c>
      <c r="BK87" s="425" t="s">
        <v>148</v>
      </c>
      <c r="BL87" s="385">
        <v>0.33333333333333331</v>
      </c>
      <c r="BM87" s="385">
        <v>0.33333333333333331</v>
      </c>
      <c r="BN87" s="385">
        <v>0.33333333333333331</v>
      </c>
      <c r="BO87" s="385">
        <v>0.33333333333333331</v>
      </c>
      <c r="BP87" s="385">
        <v>0.33333333333333331</v>
      </c>
      <c r="BQ87" s="385">
        <v>0.33333333333333331</v>
      </c>
      <c r="BR87" s="385">
        <v>0.33333333333333331</v>
      </c>
      <c r="BS87" s="385">
        <v>0.33333333333333331</v>
      </c>
      <c r="BT87" s="385">
        <v>0.33333333333333331</v>
      </c>
      <c r="BU87" s="371">
        <v>0.33333333333333331</v>
      </c>
      <c r="BV87" s="371"/>
      <c r="BW87" s="373"/>
      <c r="BX87" s="371"/>
      <c r="BZ87" s="549" t="s">
        <v>592</v>
      </c>
      <c r="CA87" s="567" t="s">
        <v>83</v>
      </c>
      <c r="CB87" s="552" t="s">
        <v>148</v>
      </c>
      <c r="CC87" s="554">
        <v>0</v>
      </c>
      <c r="CD87" s="554">
        <v>0</v>
      </c>
      <c r="CE87" s="554">
        <v>0</v>
      </c>
      <c r="CF87" s="554">
        <v>0</v>
      </c>
      <c r="CG87" s="554">
        <v>0</v>
      </c>
      <c r="CH87" s="554">
        <v>0</v>
      </c>
      <c r="CI87" s="554">
        <v>0</v>
      </c>
      <c r="CJ87" s="554">
        <v>0</v>
      </c>
      <c r="CK87" s="554">
        <v>0</v>
      </c>
      <c r="CL87" s="554">
        <v>0</v>
      </c>
      <c r="CM87" s="554"/>
      <c r="CN87" s="554"/>
      <c r="CO87" s="554"/>
    </row>
    <row r="88" spans="2:93" ht="13.5" customHeight="1" x14ac:dyDescent="0.15">
      <c r="B88" s="229"/>
      <c r="C88" s="307"/>
      <c r="D88" s="308">
        <v>2</v>
      </c>
      <c r="E88" s="309" t="s">
        <v>345</v>
      </c>
      <c r="F88" s="744"/>
      <c r="G88"/>
      <c r="H88" s="680">
        <f t="shared" ref="H88:H89" si="80">IF(SUMPRODUCT($AC$7:$AL$7,O88:X88)=0,0,SUMPRODUCT($AC$7:$AL$7,AC88:AL88)/SUMPRODUCT($AC$7:$AL$7,O88:X88))</f>
        <v>0</v>
      </c>
      <c r="I88" s="680">
        <f t="shared" ref="I88:I89" si="81">IF(SUMPRODUCT($AM$7:$AO$7,Y88:AA88)=0,0,SUMPRODUCT($AM$7:$AO$7,AM88:AO88)/SUMPRODUCT($AM$7:$AO$7,Y88:AA88))</f>
        <v>0</v>
      </c>
      <c r="J88" s="219"/>
      <c r="K88" s="220"/>
      <c r="L88" s="617">
        <f t="shared" si="70"/>
        <v>2</v>
      </c>
      <c r="M88" s="1">
        <f t="shared" si="71"/>
        <v>2</v>
      </c>
      <c r="N88"/>
      <c r="O88" s="1">
        <f t="shared" si="79"/>
        <v>0</v>
      </c>
      <c r="P88" s="1">
        <f t="shared" si="79"/>
        <v>0</v>
      </c>
      <c r="Q88" s="1">
        <f t="shared" si="79"/>
        <v>0</v>
      </c>
      <c r="R88" s="1">
        <f t="shared" si="77"/>
        <v>0</v>
      </c>
      <c r="S88" s="1">
        <f t="shared" si="77"/>
        <v>0</v>
      </c>
      <c r="T88" s="1">
        <f t="shared" si="77"/>
        <v>0</v>
      </c>
      <c r="U88" s="1">
        <f t="shared" si="77"/>
        <v>0</v>
      </c>
      <c r="V88" s="1">
        <f t="shared" si="77"/>
        <v>0</v>
      </c>
      <c r="W88" s="1">
        <f t="shared" si="77"/>
        <v>0</v>
      </c>
      <c r="X88" s="1">
        <f t="shared" si="72"/>
        <v>0</v>
      </c>
      <c r="Y88" s="1">
        <f t="shared" si="72"/>
        <v>0</v>
      </c>
      <c r="Z88" s="1">
        <f t="shared" si="72"/>
        <v>0</v>
      </c>
      <c r="AA88" s="1">
        <f t="shared" si="72"/>
        <v>0</v>
      </c>
      <c r="AB88"/>
      <c r="AC88" s="681"/>
      <c r="AD88" s="681"/>
      <c r="AE88" s="681"/>
      <c r="AF88" s="681"/>
      <c r="AG88" s="681"/>
      <c r="AH88" s="681"/>
      <c r="AI88" s="681"/>
      <c r="AJ88" s="681"/>
      <c r="AK88" s="681"/>
      <c r="AL88" s="681"/>
      <c r="AM88" s="681"/>
      <c r="AN88" s="681"/>
      <c r="AO88" s="681"/>
      <c r="AP88"/>
      <c r="AQ88" s="433"/>
      <c r="AR88" s="437" t="str">
        <f t="shared" si="75"/>
        <v>2.3.2</v>
      </c>
      <c r="AS88" s="425" t="str">
        <f t="shared" si="78"/>
        <v xml:space="preserve"> Q2 2.3</v>
      </c>
      <c r="AT88" s="436" t="str">
        <f t="shared" si="76"/>
        <v>配管・配線材の更新</v>
      </c>
      <c r="AU88" s="371">
        <f t="shared" si="68"/>
        <v>0</v>
      </c>
      <c r="AV88" s="371">
        <f t="shared" si="54"/>
        <v>0</v>
      </c>
      <c r="AW88" s="371">
        <f t="shared" si="55"/>
        <v>0</v>
      </c>
      <c r="AX88" s="371">
        <f t="shared" si="56"/>
        <v>0</v>
      </c>
      <c r="AY88" s="371">
        <f t="shared" si="57"/>
        <v>0</v>
      </c>
      <c r="AZ88" s="371">
        <f t="shared" si="58"/>
        <v>0</v>
      </c>
      <c r="BA88" s="371">
        <f t="shared" si="59"/>
        <v>0</v>
      </c>
      <c r="BB88" s="371">
        <f t="shared" si="60"/>
        <v>0</v>
      </c>
      <c r="BC88" s="371">
        <f t="shared" si="61"/>
        <v>0</v>
      </c>
      <c r="BD88" s="371">
        <f t="shared" si="62"/>
        <v>0</v>
      </c>
      <c r="BE88" s="373">
        <f t="shared" si="69"/>
        <v>0</v>
      </c>
      <c r="BF88" s="371">
        <f t="shared" si="63"/>
        <v>0</v>
      </c>
      <c r="BG88" s="371">
        <f t="shared" si="64"/>
        <v>0</v>
      </c>
      <c r="BH88" s="435"/>
      <c r="BI88" s="393" t="s">
        <v>875</v>
      </c>
      <c r="BJ88" s="393" t="s">
        <v>874</v>
      </c>
      <c r="BK88" s="425" t="s">
        <v>149</v>
      </c>
      <c r="BL88" s="385">
        <v>0.33333333333333331</v>
      </c>
      <c r="BM88" s="385">
        <v>0.33333333333333331</v>
      </c>
      <c r="BN88" s="385">
        <v>0.33333333333333331</v>
      </c>
      <c r="BO88" s="385">
        <v>0.33333333333333331</v>
      </c>
      <c r="BP88" s="385">
        <v>0.33333333333333331</v>
      </c>
      <c r="BQ88" s="385">
        <v>0.33333333333333331</v>
      </c>
      <c r="BR88" s="385">
        <v>0.33333333333333331</v>
      </c>
      <c r="BS88" s="385">
        <v>0.33333333333333331</v>
      </c>
      <c r="BT88" s="385">
        <v>0.33333333333333331</v>
      </c>
      <c r="BU88" s="371">
        <v>0.33333333333333331</v>
      </c>
      <c r="BV88" s="371"/>
      <c r="BW88" s="373"/>
      <c r="BX88" s="371"/>
      <c r="BZ88" s="549" t="s">
        <v>593</v>
      </c>
      <c r="CA88" s="567" t="s">
        <v>83</v>
      </c>
      <c r="CB88" s="552" t="s">
        <v>149</v>
      </c>
      <c r="CC88" s="554">
        <v>0</v>
      </c>
      <c r="CD88" s="554">
        <v>0</v>
      </c>
      <c r="CE88" s="554">
        <v>0</v>
      </c>
      <c r="CF88" s="554">
        <v>0</v>
      </c>
      <c r="CG88" s="554">
        <v>0</v>
      </c>
      <c r="CH88" s="554">
        <v>0</v>
      </c>
      <c r="CI88" s="554">
        <v>0</v>
      </c>
      <c r="CJ88" s="554">
        <v>0</v>
      </c>
      <c r="CK88" s="554">
        <v>0</v>
      </c>
      <c r="CL88" s="554">
        <v>0</v>
      </c>
      <c r="CM88" s="554"/>
      <c r="CN88" s="554"/>
      <c r="CO88" s="554"/>
    </row>
    <row r="89" spans="2:93" ht="13.5" customHeight="1" thickBot="1" x14ac:dyDescent="0.2">
      <c r="B89" s="229"/>
      <c r="C89" s="307"/>
      <c r="D89" s="308">
        <v>3</v>
      </c>
      <c r="E89" s="309" t="s">
        <v>346</v>
      </c>
      <c r="F89" s="744"/>
      <c r="G89"/>
      <c r="H89" s="673">
        <f t="shared" si="80"/>
        <v>0</v>
      </c>
      <c r="I89" s="673">
        <f t="shared" si="81"/>
        <v>0</v>
      </c>
      <c r="J89" s="216"/>
      <c r="K89" s="217"/>
      <c r="L89" s="617">
        <f t="shared" si="70"/>
        <v>2</v>
      </c>
      <c r="M89" s="1">
        <f t="shared" si="71"/>
        <v>2</v>
      </c>
      <c r="N89"/>
      <c r="O89" s="1">
        <f t="shared" si="79"/>
        <v>0</v>
      </c>
      <c r="P89" s="1">
        <f t="shared" si="79"/>
        <v>0</v>
      </c>
      <c r="Q89" s="1">
        <f t="shared" si="79"/>
        <v>0</v>
      </c>
      <c r="R89" s="1">
        <f t="shared" si="77"/>
        <v>0</v>
      </c>
      <c r="S89" s="1">
        <f t="shared" si="77"/>
        <v>0</v>
      </c>
      <c r="T89" s="1">
        <f t="shared" si="77"/>
        <v>0</v>
      </c>
      <c r="U89" s="1">
        <f t="shared" si="77"/>
        <v>0</v>
      </c>
      <c r="V89" s="1">
        <f t="shared" si="77"/>
        <v>0</v>
      </c>
      <c r="W89" s="1">
        <f t="shared" si="77"/>
        <v>0</v>
      </c>
      <c r="X89" s="1">
        <f t="shared" si="72"/>
        <v>0</v>
      </c>
      <c r="Y89" s="1">
        <f t="shared" si="72"/>
        <v>0</v>
      </c>
      <c r="Z89" s="1">
        <f t="shared" si="72"/>
        <v>0</v>
      </c>
      <c r="AA89" s="1">
        <f t="shared" si="72"/>
        <v>0</v>
      </c>
      <c r="AB89"/>
      <c r="AC89" s="674"/>
      <c r="AD89" s="674"/>
      <c r="AE89" s="674"/>
      <c r="AF89" s="674"/>
      <c r="AG89" s="674"/>
      <c r="AH89" s="674"/>
      <c r="AI89" s="674"/>
      <c r="AJ89" s="674"/>
      <c r="AK89" s="674"/>
      <c r="AL89" s="674"/>
      <c r="AM89" s="674"/>
      <c r="AN89" s="674"/>
      <c r="AO89" s="674"/>
      <c r="AP89"/>
      <c r="AQ89" s="433"/>
      <c r="AR89" s="437" t="str">
        <f t="shared" si="75"/>
        <v>2.3.3</v>
      </c>
      <c r="AS89" s="425" t="str">
        <f t="shared" si="78"/>
        <v xml:space="preserve"> Q2 2.3</v>
      </c>
      <c r="AT89" s="436" t="str">
        <f t="shared" si="76"/>
        <v>主要設備機器の更新</v>
      </c>
      <c r="AU89" s="371">
        <f t="shared" si="68"/>
        <v>0</v>
      </c>
      <c r="AV89" s="371">
        <f t="shared" si="54"/>
        <v>0</v>
      </c>
      <c r="AW89" s="371">
        <f t="shared" si="55"/>
        <v>0</v>
      </c>
      <c r="AX89" s="371">
        <f t="shared" si="56"/>
        <v>0</v>
      </c>
      <c r="AY89" s="371">
        <f t="shared" si="57"/>
        <v>0</v>
      </c>
      <c r="AZ89" s="371">
        <f t="shared" si="58"/>
        <v>0</v>
      </c>
      <c r="BA89" s="371">
        <f t="shared" si="59"/>
        <v>0</v>
      </c>
      <c r="BB89" s="371">
        <f t="shared" si="60"/>
        <v>0</v>
      </c>
      <c r="BC89" s="371">
        <f t="shared" si="61"/>
        <v>0</v>
      </c>
      <c r="BD89" s="371">
        <f t="shared" si="62"/>
        <v>0</v>
      </c>
      <c r="BE89" s="373">
        <f t="shared" si="69"/>
        <v>0</v>
      </c>
      <c r="BF89" s="371">
        <f t="shared" si="63"/>
        <v>0</v>
      </c>
      <c r="BG89" s="371">
        <f t="shared" si="64"/>
        <v>0</v>
      </c>
      <c r="BH89" s="435"/>
      <c r="BI89" s="393" t="s">
        <v>876</v>
      </c>
      <c r="BJ89" s="393" t="s">
        <v>874</v>
      </c>
      <c r="BK89" s="425" t="s">
        <v>150</v>
      </c>
      <c r="BL89" s="385">
        <v>0.33333333333333331</v>
      </c>
      <c r="BM89" s="385">
        <v>0.33333333333333331</v>
      </c>
      <c r="BN89" s="385">
        <v>0.33333333333333331</v>
      </c>
      <c r="BO89" s="385">
        <v>0.33333333333333331</v>
      </c>
      <c r="BP89" s="385">
        <v>0.33333333333333331</v>
      </c>
      <c r="BQ89" s="385">
        <v>0.33333333333333331</v>
      </c>
      <c r="BR89" s="385">
        <v>0.33333333333333331</v>
      </c>
      <c r="BS89" s="385">
        <v>0.33333333333333331</v>
      </c>
      <c r="BT89" s="385">
        <v>0.33333333333333331</v>
      </c>
      <c r="BU89" s="371">
        <v>0.33333333333333331</v>
      </c>
      <c r="BV89" s="371"/>
      <c r="BW89" s="373"/>
      <c r="BX89" s="371"/>
      <c r="BZ89" s="549" t="s">
        <v>594</v>
      </c>
      <c r="CA89" s="567" t="s">
        <v>83</v>
      </c>
      <c r="CB89" s="552" t="s">
        <v>150</v>
      </c>
      <c r="CC89" s="554">
        <v>0</v>
      </c>
      <c r="CD89" s="554">
        <v>0</v>
      </c>
      <c r="CE89" s="554">
        <v>0</v>
      </c>
      <c r="CF89" s="554">
        <v>0</v>
      </c>
      <c r="CG89" s="554">
        <v>0</v>
      </c>
      <c r="CH89" s="554">
        <v>0</v>
      </c>
      <c r="CI89" s="554">
        <v>0</v>
      </c>
      <c r="CJ89" s="554">
        <v>0</v>
      </c>
      <c r="CK89" s="554">
        <v>0</v>
      </c>
      <c r="CL89" s="554">
        <v>0</v>
      </c>
      <c r="CM89" s="554"/>
      <c r="CN89" s="554"/>
      <c r="CO89" s="554"/>
    </row>
    <row r="90" spans="2:93" ht="13.5" customHeight="1" thickBot="1" x14ac:dyDescent="0.2">
      <c r="B90" s="229"/>
      <c r="C90" s="205">
        <v>2.4</v>
      </c>
      <c r="D90" s="310" t="s">
        <v>347</v>
      </c>
      <c r="E90" s="223"/>
      <c r="F90" s="738"/>
      <c r="G90"/>
      <c r="H90" s="693"/>
      <c r="I90" s="694"/>
      <c r="J90" s="208" t="str">
        <f>IF(COUNTIF(J91:J95,$AA$3)&gt;=ROWS(J91:J95),$AA$3,"")</f>
        <v/>
      </c>
      <c r="K90" s="304" t="str">
        <f>IF(COUNTIF(K91:K95,$AA$3)&gt;=ROWS(K91:K95),$AA$3,"")</f>
        <v/>
      </c>
      <c r="L90" s="617">
        <f t="shared" si="70"/>
        <v>2</v>
      </c>
      <c r="M90" s="1">
        <f t="shared" si="71"/>
        <v>2</v>
      </c>
      <c r="N90"/>
      <c r="O90" s="1">
        <f t="shared" si="79"/>
        <v>0</v>
      </c>
      <c r="P90" s="1">
        <f t="shared" si="79"/>
        <v>0</v>
      </c>
      <c r="Q90" s="1">
        <f t="shared" si="79"/>
        <v>0</v>
      </c>
      <c r="R90" s="1">
        <f t="shared" si="77"/>
        <v>0</v>
      </c>
      <c r="S90" s="1">
        <f t="shared" si="77"/>
        <v>0</v>
      </c>
      <c r="T90" s="1">
        <f t="shared" si="77"/>
        <v>0</v>
      </c>
      <c r="U90" s="1">
        <f t="shared" si="77"/>
        <v>0</v>
      </c>
      <c r="V90" s="1">
        <f t="shared" si="77"/>
        <v>0</v>
      </c>
      <c r="W90" s="1">
        <f t="shared" si="77"/>
        <v>0</v>
      </c>
      <c r="X90" s="1">
        <f t="shared" si="72"/>
        <v>0</v>
      </c>
      <c r="Y90" s="1">
        <f t="shared" si="72"/>
        <v>0</v>
      </c>
      <c r="Z90" s="1">
        <f t="shared" si="72"/>
        <v>0</v>
      </c>
      <c r="AA90" s="1">
        <f t="shared" si="72"/>
        <v>0</v>
      </c>
      <c r="AB90"/>
      <c r="AC90" s="695" t="s">
        <v>839</v>
      </c>
      <c r="AD90" s="695" t="s">
        <v>839</v>
      </c>
      <c r="AE90" s="695" t="s">
        <v>839</v>
      </c>
      <c r="AF90" s="695" t="s">
        <v>839</v>
      </c>
      <c r="AG90" s="695" t="s">
        <v>839</v>
      </c>
      <c r="AH90" s="695" t="s">
        <v>839</v>
      </c>
      <c r="AI90" s="695" t="s">
        <v>839</v>
      </c>
      <c r="AJ90" s="695" t="s">
        <v>839</v>
      </c>
      <c r="AK90" s="695" t="s">
        <v>839</v>
      </c>
      <c r="AL90" s="695" t="s">
        <v>839</v>
      </c>
      <c r="AM90" s="695" t="s">
        <v>839</v>
      </c>
      <c r="AN90" s="695" t="s">
        <v>839</v>
      </c>
      <c r="AO90" s="695" t="s">
        <v>839</v>
      </c>
      <c r="AP90"/>
      <c r="AQ90" s="390"/>
      <c r="AR90" s="366">
        <f t="shared" si="75"/>
        <v>2.4</v>
      </c>
      <c r="AS90" s="366" t="str">
        <f t="shared" si="78"/>
        <v xml:space="preserve"> Q2 2</v>
      </c>
      <c r="AT90" s="366" t="str">
        <f t="shared" si="76"/>
        <v>信頼性</v>
      </c>
      <c r="AU90" s="454">
        <f t="shared" si="68"/>
        <v>0.2</v>
      </c>
      <c r="AV90" s="454">
        <f t="shared" si="54"/>
        <v>0.2</v>
      </c>
      <c r="AW90" s="454">
        <f t="shared" si="55"/>
        <v>0.2</v>
      </c>
      <c r="AX90" s="454">
        <f t="shared" si="56"/>
        <v>0.2</v>
      </c>
      <c r="AY90" s="454">
        <f t="shared" si="57"/>
        <v>0.2</v>
      </c>
      <c r="AZ90" s="454">
        <f t="shared" si="58"/>
        <v>0.2</v>
      </c>
      <c r="BA90" s="454">
        <f t="shared" si="59"/>
        <v>0.2</v>
      </c>
      <c r="BB90" s="456">
        <f t="shared" si="60"/>
        <v>0.2</v>
      </c>
      <c r="BC90" s="454">
        <f t="shared" si="61"/>
        <v>0.2</v>
      </c>
      <c r="BD90" s="454">
        <f t="shared" si="62"/>
        <v>0.2</v>
      </c>
      <c r="BE90" s="455">
        <f t="shared" si="69"/>
        <v>0</v>
      </c>
      <c r="BF90" s="454">
        <f t="shared" si="63"/>
        <v>0</v>
      </c>
      <c r="BG90" s="454">
        <f t="shared" si="64"/>
        <v>0</v>
      </c>
      <c r="BH90" s="370"/>
      <c r="BI90" s="393">
        <v>2.4</v>
      </c>
      <c r="BJ90" s="425" t="s">
        <v>74</v>
      </c>
      <c r="BK90" s="443" t="s">
        <v>347</v>
      </c>
      <c r="BL90" s="368">
        <v>0.25</v>
      </c>
      <c r="BM90" s="368">
        <v>0.25</v>
      </c>
      <c r="BN90" s="368">
        <v>0.25</v>
      </c>
      <c r="BO90" s="368">
        <v>0.25</v>
      </c>
      <c r="BP90" s="368">
        <v>0.25</v>
      </c>
      <c r="BQ90" s="368">
        <v>0.25</v>
      </c>
      <c r="BR90" s="368">
        <v>0.25</v>
      </c>
      <c r="BS90" s="374">
        <v>0.25</v>
      </c>
      <c r="BT90" s="368">
        <v>0.25</v>
      </c>
      <c r="BU90" s="371">
        <v>0.25</v>
      </c>
      <c r="BV90" s="373">
        <v>0</v>
      </c>
      <c r="BW90" s="371">
        <v>0</v>
      </c>
      <c r="BX90" s="371">
        <v>0</v>
      </c>
      <c r="BZ90" s="393">
        <v>2.4</v>
      </c>
      <c r="CA90" s="425" t="s">
        <v>74</v>
      </c>
      <c r="CB90" s="443" t="s">
        <v>347</v>
      </c>
      <c r="CC90" s="371">
        <v>0.2</v>
      </c>
      <c r="CD90" s="371">
        <v>0.2</v>
      </c>
      <c r="CE90" s="371">
        <v>0.2</v>
      </c>
      <c r="CF90" s="371">
        <v>0.2</v>
      </c>
      <c r="CG90" s="371">
        <v>0.2</v>
      </c>
      <c r="CH90" s="371">
        <v>0.2</v>
      </c>
      <c r="CI90" s="371">
        <v>0.2</v>
      </c>
      <c r="CJ90" s="372">
        <v>0.2</v>
      </c>
      <c r="CK90" s="371">
        <v>0.2</v>
      </c>
      <c r="CL90" s="371">
        <v>0.2</v>
      </c>
      <c r="CM90" s="373"/>
      <c r="CN90" s="371"/>
      <c r="CO90" s="371"/>
    </row>
    <row r="91" spans="2:93" ht="13.5" customHeight="1" x14ac:dyDescent="0.15">
      <c r="B91" s="229"/>
      <c r="C91" s="228"/>
      <c r="D91" s="211">
        <v>1</v>
      </c>
      <c r="E91" s="223" t="s">
        <v>348</v>
      </c>
      <c r="F91" s="739"/>
      <c r="G91"/>
      <c r="H91" s="678">
        <f>IF(SUMPRODUCT($AC$7:$AL$7,O91:X91)=0,0,SUMPRODUCT($AC$7:$AL$7,AC91:AL91)/SUMPRODUCT($AC$7:$AL$7,O91:X91))</f>
        <v>4</v>
      </c>
      <c r="I91" s="678">
        <f>IF(SUMPRODUCT($AM$7:$AO$7,Y91:AA91)=0,0,SUMPRODUCT($AM$7:$AO$7,AM91:AO91)/SUMPRODUCT($AM$7:$AO$7,Y91:AA91))</f>
        <v>0</v>
      </c>
      <c r="J91" s="212"/>
      <c r="K91" s="214"/>
      <c r="L91" s="617">
        <f t="shared" si="70"/>
        <v>2</v>
      </c>
      <c r="M91" s="1">
        <f t="shared" si="71"/>
        <v>2</v>
      </c>
      <c r="N91"/>
      <c r="O91" s="1">
        <f t="shared" si="79"/>
        <v>1</v>
      </c>
      <c r="P91" s="1">
        <f t="shared" si="79"/>
        <v>0</v>
      </c>
      <c r="Q91" s="1">
        <f t="shared" si="79"/>
        <v>0</v>
      </c>
      <c r="R91" s="1">
        <f t="shared" si="77"/>
        <v>0</v>
      </c>
      <c r="S91" s="1">
        <f t="shared" si="77"/>
        <v>0</v>
      </c>
      <c r="T91" s="1">
        <f t="shared" si="77"/>
        <v>0</v>
      </c>
      <c r="U91" s="1">
        <f t="shared" si="77"/>
        <v>0</v>
      </c>
      <c r="V91" s="1">
        <f t="shared" si="77"/>
        <v>0</v>
      </c>
      <c r="W91" s="1">
        <f t="shared" si="77"/>
        <v>0</v>
      </c>
      <c r="X91" s="1">
        <f t="shared" si="72"/>
        <v>0</v>
      </c>
      <c r="Y91" s="1">
        <f t="shared" si="72"/>
        <v>0</v>
      </c>
      <c r="Z91" s="1">
        <f t="shared" si="72"/>
        <v>0</v>
      </c>
      <c r="AA91" s="1">
        <f t="shared" si="72"/>
        <v>0</v>
      </c>
      <c r="AB91"/>
      <c r="AC91" s="679">
        <v>4</v>
      </c>
      <c r="AD91" s="679"/>
      <c r="AE91" s="679"/>
      <c r="AF91" s="679"/>
      <c r="AG91" s="679"/>
      <c r="AH91" s="679"/>
      <c r="AI91" s="679"/>
      <c r="AJ91" s="679"/>
      <c r="AK91" s="679"/>
      <c r="AL91" s="679"/>
      <c r="AM91" s="679"/>
      <c r="AN91" s="679"/>
      <c r="AO91" s="679"/>
      <c r="AP91"/>
      <c r="AQ91" s="390"/>
      <c r="AR91" s="366" t="str">
        <f t="shared" si="75"/>
        <v>2.4.1</v>
      </c>
      <c r="AS91" s="366" t="str">
        <f t="shared" si="78"/>
        <v xml:space="preserve"> Q2 2.4</v>
      </c>
      <c r="AT91" s="366" t="str">
        <f t="shared" si="76"/>
        <v>空調・換気設備</v>
      </c>
      <c r="AU91" s="454">
        <f t="shared" si="68"/>
        <v>0.2</v>
      </c>
      <c r="AV91" s="454">
        <f t="shared" si="54"/>
        <v>0.2</v>
      </c>
      <c r="AW91" s="454">
        <f t="shared" si="55"/>
        <v>0.2</v>
      </c>
      <c r="AX91" s="454">
        <f t="shared" si="56"/>
        <v>0.2</v>
      </c>
      <c r="AY91" s="454">
        <f t="shared" si="57"/>
        <v>0.2</v>
      </c>
      <c r="AZ91" s="454">
        <f t="shared" si="58"/>
        <v>0.2</v>
      </c>
      <c r="BA91" s="454">
        <f t="shared" si="59"/>
        <v>0.2</v>
      </c>
      <c r="BB91" s="456">
        <f t="shared" si="60"/>
        <v>0.2</v>
      </c>
      <c r="BC91" s="454">
        <f t="shared" si="61"/>
        <v>0.2</v>
      </c>
      <c r="BD91" s="454">
        <f t="shared" si="62"/>
        <v>0.2</v>
      </c>
      <c r="BE91" s="455">
        <f t="shared" si="69"/>
        <v>0</v>
      </c>
      <c r="BF91" s="454">
        <f t="shared" si="63"/>
        <v>0</v>
      </c>
      <c r="BG91" s="454">
        <f t="shared" si="64"/>
        <v>0</v>
      </c>
      <c r="BH91" s="370"/>
      <c r="BI91" s="393" t="s">
        <v>877</v>
      </c>
      <c r="BJ91" s="425" t="s">
        <v>84</v>
      </c>
      <c r="BK91" s="548" t="s">
        <v>85</v>
      </c>
      <c r="BL91" s="368">
        <v>0.2</v>
      </c>
      <c r="BM91" s="368">
        <v>0.2</v>
      </c>
      <c r="BN91" s="368">
        <v>0.2</v>
      </c>
      <c r="BO91" s="368">
        <v>0.2</v>
      </c>
      <c r="BP91" s="368">
        <v>0.2</v>
      </c>
      <c r="BQ91" s="368">
        <v>0.2</v>
      </c>
      <c r="BR91" s="368">
        <v>0.2</v>
      </c>
      <c r="BS91" s="374">
        <v>0.2</v>
      </c>
      <c r="BT91" s="368">
        <v>0.2</v>
      </c>
      <c r="BU91" s="371">
        <v>0.2</v>
      </c>
      <c r="BV91" s="373">
        <v>0</v>
      </c>
      <c r="BW91" s="371">
        <v>0</v>
      </c>
      <c r="BX91" s="371">
        <v>0</v>
      </c>
      <c r="BZ91" s="393" t="s">
        <v>595</v>
      </c>
      <c r="CA91" s="425" t="s">
        <v>84</v>
      </c>
      <c r="CB91" s="548" t="s">
        <v>85</v>
      </c>
      <c r="CC91" s="371">
        <v>0.2</v>
      </c>
      <c r="CD91" s="371">
        <v>0.2</v>
      </c>
      <c r="CE91" s="371">
        <v>0.2</v>
      </c>
      <c r="CF91" s="371">
        <v>0.2</v>
      </c>
      <c r="CG91" s="371">
        <v>0.2</v>
      </c>
      <c r="CH91" s="371">
        <v>0.2</v>
      </c>
      <c r="CI91" s="371">
        <v>0.2</v>
      </c>
      <c r="CJ91" s="372">
        <v>0.2</v>
      </c>
      <c r="CK91" s="371">
        <v>0.2</v>
      </c>
      <c r="CL91" s="371">
        <v>0.2</v>
      </c>
      <c r="CM91" s="373"/>
      <c r="CN91" s="371"/>
      <c r="CO91" s="371"/>
    </row>
    <row r="92" spans="2:93" ht="13.5" customHeight="1" x14ac:dyDescent="0.15">
      <c r="B92" s="204"/>
      <c r="C92" s="228"/>
      <c r="D92" s="211">
        <v>2</v>
      </c>
      <c r="E92" s="223" t="s">
        <v>349</v>
      </c>
      <c r="F92" s="739"/>
      <c r="G92"/>
      <c r="H92" s="680">
        <f t="shared" ref="H92:H95" si="82">IF(SUMPRODUCT($AC$7:$AL$7,O92:X92)=0,0,SUMPRODUCT($AC$7:$AL$7,AC92:AL92)/SUMPRODUCT($AC$7:$AL$7,O92:X92))</f>
        <v>4</v>
      </c>
      <c r="I92" s="680">
        <f t="shared" ref="I92:I95" si="83">IF(SUMPRODUCT($AM$7:$AO$7,Y92:AA92)=0,0,SUMPRODUCT($AM$7:$AO$7,AM92:AO92)/SUMPRODUCT($AM$7:$AO$7,Y92:AA92))</f>
        <v>0</v>
      </c>
      <c r="J92" s="219"/>
      <c r="K92" s="220"/>
      <c r="L92" s="617">
        <f t="shared" si="70"/>
        <v>2</v>
      </c>
      <c r="M92" s="1">
        <f t="shared" si="71"/>
        <v>2</v>
      </c>
      <c r="N92"/>
      <c r="O92" s="1">
        <f t="shared" si="79"/>
        <v>1</v>
      </c>
      <c r="P92" s="1">
        <f t="shared" si="79"/>
        <v>0</v>
      </c>
      <c r="Q92" s="1">
        <f t="shared" si="79"/>
        <v>0</v>
      </c>
      <c r="R92" s="1">
        <f t="shared" si="77"/>
        <v>0</v>
      </c>
      <c r="S92" s="1">
        <f t="shared" si="77"/>
        <v>0</v>
      </c>
      <c r="T92" s="1">
        <f t="shared" si="77"/>
        <v>0</v>
      </c>
      <c r="U92" s="1">
        <f t="shared" si="77"/>
        <v>0</v>
      </c>
      <c r="V92" s="1">
        <f t="shared" si="77"/>
        <v>0</v>
      </c>
      <c r="W92" s="1">
        <f t="shared" si="77"/>
        <v>0</v>
      </c>
      <c r="X92" s="1">
        <f t="shared" si="72"/>
        <v>0</v>
      </c>
      <c r="Y92" s="1">
        <f t="shared" si="72"/>
        <v>0</v>
      </c>
      <c r="Z92" s="1">
        <f t="shared" si="72"/>
        <v>0</v>
      </c>
      <c r="AA92" s="1">
        <f t="shared" si="72"/>
        <v>0</v>
      </c>
      <c r="AB92"/>
      <c r="AC92" s="681">
        <v>4</v>
      </c>
      <c r="AD92" s="681"/>
      <c r="AE92" s="681"/>
      <c r="AF92" s="681"/>
      <c r="AG92" s="681"/>
      <c r="AH92" s="681"/>
      <c r="AI92" s="681"/>
      <c r="AJ92" s="681"/>
      <c r="AK92" s="681"/>
      <c r="AL92" s="681"/>
      <c r="AM92" s="681"/>
      <c r="AN92" s="681"/>
      <c r="AO92" s="681"/>
      <c r="AP92"/>
      <c r="AQ92" s="390"/>
      <c r="AR92" s="366" t="str">
        <f t="shared" si="75"/>
        <v>2.4.2</v>
      </c>
      <c r="AS92" s="366" t="str">
        <f t="shared" si="78"/>
        <v xml:space="preserve"> Q2 2.4</v>
      </c>
      <c r="AT92" s="366" t="str">
        <f t="shared" si="76"/>
        <v>給排水・衛生設備</v>
      </c>
      <c r="AU92" s="454">
        <f t="shared" si="68"/>
        <v>0.2</v>
      </c>
      <c r="AV92" s="454">
        <f t="shared" si="54"/>
        <v>0.2</v>
      </c>
      <c r="AW92" s="454">
        <f t="shared" si="55"/>
        <v>0.2</v>
      </c>
      <c r="AX92" s="454">
        <f t="shared" si="56"/>
        <v>0.2</v>
      </c>
      <c r="AY92" s="454">
        <f t="shared" si="57"/>
        <v>0.2</v>
      </c>
      <c r="AZ92" s="454">
        <f t="shared" si="58"/>
        <v>0.2</v>
      </c>
      <c r="BA92" s="454">
        <f t="shared" si="59"/>
        <v>0.2</v>
      </c>
      <c r="BB92" s="456">
        <f t="shared" si="60"/>
        <v>0.2</v>
      </c>
      <c r="BC92" s="454">
        <f t="shared" si="61"/>
        <v>0.2</v>
      </c>
      <c r="BD92" s="454">
        <f t="shared" si="62"/>
        <v>0.2</v>
      </c>
      <c r="BE92" s="455">
        <f t="shared" si="69"/>
        <v>0</v>
      </c>
      <c r="BF92" s="454">
        <f t="shared" si="63"/>
        <v>0</v>
      </c>
      <c r="BG92" s="454">
        <f t="shared" si="64"/>
        <v>0</v>
      </c>
      <c r="BH92" s="370"/>
      <c r="BI92" s="393" t="s">
        <v>86</v>
      </c>
      <c r="BJ92" s="425" t="s">
        <v>84</v>
      </c>
      <c r="BK92" s="548" t="s">
        <v>87</v>
      </c>
      <c r="BL92" s="368">
        <v>0.2</v>
      </c>
      <c r="BM92" s="368">
        <v>0.2</v>
      </c>
      <c r="BN92" s="368">
        <v>0.2</v>
      </c>
      <c r="BO92" s="368">
        <v>0.2</v>
      </c>
      <c r="BP92" s="368">
        <v>0.2</v>
      </c>
      <c r="BQ92" s="368">
        <v>0.2</v>
      </c>
      <c r="BR92" s="368">
        <v>0.2</v>
      </c>
      <c r="BS92" s="374">
        <v>0.2</v>
      </c>
      <c r="BT92" s="368">
        <v>0.2</v>
      </c>
      <c r="BU92" s="371">
        <v>0.2</v>
      </c>
      <c r="BV92" s="373">
        <v>0</v>
      </c>
      <c r="BW92" s="371">
        <v>0</v>
      </c>
      <c r="BX92" s="371">
        <v>0</v>
      </c>
      <c r="BZ92" s="393" t="s">
        <v>86</v>
      </c>
      <c r="CA92" s="425" t="s">
        <v>84</v>
      </c>
      <c r="CB92" s="548" t="s">
        <v>87</v>
      </c>
      <c r="CC92" s="371">
        <v>0.2</v>
      </c>
      <c r="CD92" s="371">
        <v>0.2</v>
      </c>
      <c r="CE92" s="371">
        <v>0.2</v>
      </c>
      <c r="CF92" s="371">
        <v>0.2</v>
      </c>
      <c r="CG92" s="371">
        <v>0.2</v>
      </c>
      <c r="CH92" s="371">
        <v>0.2</v>
      </c>
      <c r="CI92" s="371">
        <v>0.2</v>
      </c>
      <c r="CJ92" s="372">
        <v>0.2</v>
      </c>
      <c r="CK92" s="371">
        <v>0.2</v>
      </c>
      <c r="CL92" s="371">
        <v>0.2</v>
      </c>
      <c r="CM92" s="373"/>
      <c r="CN92" s="371"/>
      <c r="CO92" s="371"/>
    </row>
    <row r="93" spans="2:93" ht="13.5" customHeight="1" x14ac:dyDescent="0.15">
      <c r="B93" s="204"/>
      <c r="C93" s="228"/>
      <c r="D93" s="211">
        <v>3</v>
      </c>
      <c r="E93" s="223" t="s">
        <v>350</v>
      </c>
      <c r="F93" s="739"/>
      <c r="G93"/>
      <c r="H93" s="680">
        <f t="shared" si="82"/>
        <v>4</v>
      </c>
      <c r="I93" s="680">
        <f t="shared" si="83"/>
        <v>0</v>
      </c>
      <c r="J93" s="219"/>
      <c r="K93" s="220"/>
      <c r="L93" s="617">
        <f t="shared" si="70"/>
        <v>2</v>
      </c>
      <c r="M93" s="1">
        <f t="shared" si="71"/>
        <v>2</v>
      </c>
      <c r="N93"/>
      <c r="O93" s="1">
        <f t="shared" si="79"/>
        <v>1</v>
      </c>
      <c r="P93" s="1">
        <f t="shared" si="79"/>
        <v>0</v>
      </c>
      <c r="Q93" s="1">
        <f t="shared" si="79"/>
        <v>0</v>
      </c>
      <c r="R93" s="1">
        <f t="shared" si="77"/>
        <v>0</v>
      </c>
      <c r="S93" s="1">
        <f t="shared" si="77"/>
        <v>0</v>
      </c>
      <c r="T93" s="1">
        <f t="shared" si="77"/>
        <v>0</v>
      </c>
      <c r="U93" s="1">
        <f t="shared" si="77"/>
        <v>0</v>
      </c>
      <c r="V93" s="1">
        <f t="shared" si="77"/>
        <v>0</v>
      </c>
      <c r="W93" s="1">
        <f t="shared" si="77"/>
        <v>0</v>
      </c>
      <c r="X93" s="1">
        <f t="shared" si="72"/>
        <v>0</v>
      </c>
      <c r="Y93" s="1">
        <f t="shared" si="72"/>
        <v>0</v>
      </c>
      <c r="Z93" s="1">
        <f t="shared" si="72"/>
        <v>0</v>
      </c>
      <c r="AA93" s="1">
        <f t="shared" si="72"/>
        <v>0</v>
      </c>
      <c r="AB93"/>
      <c r="AC93" s="681">
        <v>4</v>
      </c>
      <c r="AD93" s="681"/>
      <c r="AE93" s="681"/>
      <c r="AF93" s="681"/>
      <c r="AG93" s="681"/>
      <c r="AH93" s="681"/>
      <c r="AI93" s="681"/>
      <c r="AJ93" s="681"/>
      <c r="AK93" s="681"/>
      <c r="AL93" s="681"/>
      <c r="AM93" s="681"/>
      <c r="AN93" s="681"/>
      <c r="AO93" s="681"/>
      <c r="AP93"/>
      <c r="AQ93" s="390"/>
      <c r="AR93" s="366" t="str">
        <f t="shared" si="75"/>
        <v>2.4.3</v>
      </c>
      <c r="AS93" s="366" t="str">
        <f t="shared" si="78"/>
        <v xml:space="preserve"> Q2 2.4</v>
      </c>
      <c r="AT93" s="366" t="str">
        <f t="shared" si="76"/>
        <v>電気設備</v>
      </c>
      <c r="AU93" s="454">
        <f t="shared" si="68"/>
        <v>0.2</v>
      </c>
      <c r="AV93" s="454">
        <f t="shared" si="54"/>
        <v>0.2</v>
      </c>
      <c r="AW93" s="454">
        <f t="shared" si="55"/>
        <v>0.2</v>
      </c>
      <c r="AX93" s="454">
        <f t="shared" si="56"/>
        <v>0.2</v>
      </c>
      <c r="AY93" s="454">
        <f t="shared" si="57"/>
        <v>0.2</v>
      </c>
      <c r="AZ93" s="454">
        <f t="shared" si="58"/>
        <v>0.2</v>
      </c>
      <c r="BA93" s="454">
        <f t="shared" si="59"/>
        <v>0.2</v>
      </c>
      <c r="BB93" s="456">
        <f t="shared" si="60"/>
        <v>0.2</v>
      </c>
      <c r="BC93" s="454">
        <f t="shared" si="61"/>
        <v>0.2</v>
      </c>
      <c r="BD93" s="454">
        <f t="shared" si="62"/>
        <v>0.2</v>
      </c>
      <c r="BE93" s="455">
        <f t="shared" si="69"/>
        <v>0</v>
      </c>
      <c r="BF93" s="454">
        <f t="shared" si="63"/>
        <v>0</v>
      </c>
      <c r="BG93" s="454">
        <f t="shared" si="64"/>
        <v>0</v>
      </c>
      <c r="BH93" s="370"/>
      <c r="BI93" s="393" t="s">
        <v>88</v>
      </c>
      <c r="BJ93" s="425" t="s">
        <v>84</v>
      </c>
      <c r="BK93" s="548" t="s">
        <v>89</v>
      </c>
      <c r="BL93" s="368">
        <v>0.2</v>
      </c>
      <c r="BM93" s="368">
        <v>0.2</v>
      </c>
      <c r="BN93" s="368">
        <v>0.2</v>
      </c>
      <c r="BO93" s="368">
        <v>0.2</v>
      </c>
      <c r="BP93" s="368">
        <v>0.2</v>
      </c>
      <c r="BQ93" s="368">
        <v>0.2</v>
      </c>
      <c r="BR93" s="368">
        <v>0.2</v>
      </c>
      <c r="BS93" s="374">
        <v>0.2</v>
      </c>
      <c r="BT93" s="368">
        <v>0.2</v>
      </c>
      <c r="BU93" s="371">
        <v>0.2</v>
      </c>
      <c r="BV93" s="373">
        <v>0</v>
      </c>
      <c r="BW93" s="371">
        <v>0</v>
      </c>
      <c r="BX93" s="371">
        <v>0</v>
      </c>
      <c r="BZ93" s="393" t="s">
        <v>88</v>
      </c>
      <c r="CA93" s="425" t="s">
        <v>84</v>
      </c>
      <c r="CB93" s="548" t="s">
        <v>89</v>
      </c>
      <c r="CC93" s="371">
        <v>0.2</v>
      </c>
      <c r="CD93" s="371">
        <v>0.2</v>
      </c>
      <c r="CE93" s="371">
        <v>0.2</v>
      </c>
      <c r="CF93" s="371">
        <v>0.2</v>
      </c>
      <c r="CG93" s="371">
        <v>0.2</v>
      </c>
      <c r="CH93" s="371">
        <v>0.2</v>
      </c>
      <c r="CI93" s="371">
        <v>0.2</v>
      </c>
      <c r="CJ93" s="372">
        <v>0.2</v>
      </c>
      <c r="CK93" s="371">
        <v>0.2</v>
      </c>
      <c r="CL93" s="371">
        <v>0.2</v>
      </c>
      <c r="CM93" s="373"/>
      <c r="CN93" s="371"/>
      <c r="CO93" s="371"/>
    </row>
    <row r="94" spans="2:93" ht="13.5" customHeight="1" x14ac:dyDescent="0.15">
      <c r="B94" s="204"/>
      <c r="C94" s="228"/>
      <c r="D94" s="211">
        <v>4</v>
      </c>
      <c r="E94" s="223" t="s">
        <v>351</v>
      </c>
      <c r="F94" s="739"/>
      <c r="G94"/>
      <c r="H94" s="680">
        <f t="shared" si="82"/>
        <v>4</v>
      </c>
      <c r="I94" s="680">
        <f t="shared" si="83"/>
        <v>0</v>
      </c>
      <c r="J94" s="219"/>
      <c r="K94" s="220"/>
      <c r="L94" s="617">
        <f t="shared" si="70"/>
        <v>2</v>
      </c>
      <c r="M94" s="1">
        <f t="shared" si="71"/>
        <v>2</v>
      </c>
      <c r="N94"/>
      <c r="O94" s="1">
        <f t="shared" si="79"/>
        <v>1</v>
      </c>
      <c r="P94" s="1">
        <f t="shared" si="79"/>
        <v>0</v>
      </c>
      <c r="Q94" s="1">
        <f t="shared" si="79"/>
        <v>0</v>
      </c>
      <c r="R94" s="1">
        <f t="shared" si="77"/>
        <v>0</v>
      </c>
      <c r="S94" s="1">
        <f t="shared" si="77"/>
        <v>0</v>
      </c>
      <c r="T94" s="1">
        <f t="shared" si="77"/>
        <v>0</v>
      </c>
      <c r="U94" s="1">
        <f t="shared" si="77"/>
        <v>0</v>
      </c>
      <c r="V94" s="1">
        <f t="shared" si="77"/>
        <v>0</v>
      </c>
      <c r="W94" s="1">
        <f t="shared" si="77"/>
        <v>0</v>
      </c>
      <c r="X94" s="1">
        <f t="shared" si="72"/>
        <v>0</v>
      </c>
      <c r="Y94" s="1">
        <f t="shared" si="72"/>
        <v>0</v>
      </c>
      <c r="Z94" s="1">
        <f t="shared" si="72"/>
        <v>0</v>
      </c>
      <c r="AA94" s="1">
        <f t="shared" si="72"/>
        <v>0</v>
      </c>
      <c r="AB94"/>
      <c r="AC94" s="681">
        <v>4</v>
      </c>
      <c r="AD94" s="681"/>
      <c r="AE94" s="681"/>
      <c r="AF94" s="681"/>
      <c r="AG94" s="681"/>
      <c r="AH94" s="681"/>
      <c r="AI94" s="681"/>
      <c r="AJ94" s="681"/>
      <c r="AK94" s="681"/>
      <c r="AL94" s="681"/>
      <c r="AM94" s="681"/>
      <c r="AN94" s="681"/>
      <c r="AO94" s="681"/>
      <c r="AP94"/>
      <c r="AQ94" s="390"/>
      <c r="AR94" s="366" t="str">
        <f t="shared" si="75"/>
        <v>2.4.4</v>
      </c>
      <c r="AS94" s="366" t="str">
        <f t="shared" si="78"/>
        <v xml:space="preserve"> Q2 2.4</v>
      </c>
      <c r="AT94" s="366" t="str">
        <f t="shared" si="76"/>
        <v>機械・配管支持方法</v>
      </c>
      <c r="AU94" s="454">
        <f t="shared" si="68"/>
        <v>0.2</v>
      </c>
      <c r="AV94" s="454">
        <f t="shared" si="54"/>
        <v>0.2</v>
      </c>
      <c r="AW94" s="454">
        <f t="shared" si="55"/>
        <v>0.2</v>
      </c>
      <c r="AX94" s="454">
        <f t="shared" si="56"/>
        <v>0.2</v>
      </c>
      <c r="AY94" s="454">
        <f t="shared" si="57"/>
        <v>0.2</v>
      </c>
      <c r="AZ94" s="454">
        <f t="shared" si="58"/>
        <v>0.2</v>
      </c>
      <c r="BA94" s="454">
        <f t="shared" si="59"/>
        <v>0.2</v>
      </c>
      <c r="BB94" s="456">
        <f t="shared" si="60"/>
        <v>0.2</v>
      </c>
      <c r="BC94" s="454">
        <f t="shared" si="61"/>
        <v>0.2</v>
      </c>
      <c r="BD94" s="454">
        <f t="shared" si="62"/>
        <v>0.2</v>
      </c>
      <c r="BE94" s="455">
        <f t="shared" si="69"/>
        <v>0</v>
      </c>
      <c r="BF94" s="454">
        <f t="shared" si="63"/>
        <v>0</v>
      </c>
      <c r="BG94" s="454">
        <f t="shared" si="64"/>
        <v>0</v>
      </c>
      <c r="BH94" s="370"/>
      <c r="BI94" s="393" t="s">
        <v>90</v>
      </c>
      <c r="BJ94" s="425" t="s">
        <v>84</v>
      </c>
      <c r="BK94" s="548" t="s">
        <v>91</v>
      </c>
      <c r="BL94" s="368">
        <v>0.2</v>
      </c>
      <c r="BM94" s="368">
        <v>0.2</v>
      </c>
      <c r="BN94" s="368">
        <v>0.2</v>
      </c>
      <c r="BO94" s="368">
        <v>0.2</v>
      </c>
      <c r="BP94" s="368">
        <v>0.2</v>
      </c>
      <c r="BQ94" s="368">
        <v>0.2</v>
      </c>
      <c r="BR94" s="368">
        <v>0.2</v>
      </c>
      <c r="BS94" s="374">
        <v>0.2</v>
      </c>
      <c r="BT94" s="368">
        <v>0.2</v>
      </c>
      <c r="BU94" s="371">
        <v>0.2</v>
      </c>
      <c r="BV94" s="373">
        <v>0</v>
      </c>
      <c r="BW94" s="371">
        <v>0</v>
      </c>
      <c r="BX94" s="371">
        <v>0</v>
      </c>
      <c r="BZ94" s="393" t="s">
        <v>90</v>
      </c>
      <c r="CA94" s="425" t="s">
        <v>84</v>
      </c>
      <c r="CB94" s="548" t="s">
        <v>91</v>
      </c>
      <c r="CC94" s="371">
        <v>0.2</v>
      </c>
      <c r="CD94" s="371">
        <v>0.2</v>
      </c>
      <c r="CE94" s="371">
        <v>0.2</v>
      </c>
      <c r="CF94" s="371">
        <v>0.2</v>
      </c>
      <c r="CG94" s="371">
        <v>0.2</v>
      </c>
      <c r="CH94" s="371">
        <v>0.2</v>
      </c>
      <c r="CI94" s="371">
        <v>0.2</v>
      </c>
      <c r="CJ94" s="372">
        <v>0.2</v>
      </c>
      <c r="CK94" s="371">
        <v>0.2</v>
      </c>
      <c r="CL94" s="371">
        <v>0.2</v>
      </c>
      <c r="CM94" s="373"/>
      <c r="CN94" s="371"/>
      <c r="CO94" s="371"/>
    </row>
    <row r="95" spans="2:93" ht="13.5" customHeight="1" thickBot="1" x14ac:dyDescent="0.2">
      <c r="B95" s="249"/>
      <c r="C95" s="234"/>
      <c r="D95" s="211">
        <v>5</v>
      </c>
      <c r="E95" s="223" t="s">
        <v>352</v>
      </c>
      <c r="F95" s="739"/>
      <c r="G95"/>
      <c r="H95" s="673">
        <f t="shared" si="82"/>
        <v>4</v>
      </c>
      <c r="I95" s="673">
        <f t="shared" si="83"/>
        <v>0</v>
      </c>
      <c r="J95" s="216"/>
      <c r="K95" s="217"/>
      <c r="L95" s="617">
        <f t="shared" si="70"/>
        <v>2</v>
      </c>
      <c r="M95" s="1">
        <f t="shared" si="71"/>
        <v>2</v>
      </c>
      <c r="N95"/>
      <c r="O95" s="1">
        <f t="shared" si="79"/>
        <v>1</v>
      </c>
      <c r="P95" s="1">
        <f t="shared" si="79"/>
        <v>0</v>
      </c>
      <c r="Q95" s="1">
        <f t="shared" si="79"/>
        <v>0</v>
      </c>
      <c r="R95" s="1">
        <f t="shared" si="77"/>
        <v>0</v>
      </c>
      <c r="S95" s="1">
        <f t="shared" si="77"/>
        <v>0</v>
      </c>
      <c r="T95" s="1">
        <f t="shared" si="77"/>
        <v>0</v>
      </c>
      <c r="U95" s="1">
        <f t="shared" si="77"/>
        <v>0</v>
      </c>
      <c r="V95" s="1">
        <f t="shared" si="77"/>
        <v>0</v>
      </c>
      <c r="W95" s="1">
        <f t="shared" si="77"/>
        <v>0</v>
      </c>
      <c r="X95" s="1">
        <f t="shared" si="72"/>
        <v>0</v>
      </c>
      <c r="Y95" s="1">
        <f t="shared" si="72"/>
        <v>0</v>
      </c>
      <c r="Z95" s="1">
        <f t="shared" si="72"/>
        <v>0</v>
      </c>
      <c r="AA95" s="1">
        <f t="shared" si="72"/>
        <v>0</v>
      </c>
      <c r="AB95"/>
      <c r="AC95" s="674">
        <v>4</v>
      </c>
      <c r="AD95" s="674"/>
      <c r="AE95" s="674"/>
      <c r="AF95" s="674"/>
      <c r="AG95" s="674"/>
      <c r="AH95" s="674"/>
      <c r="AI95" s="674"/>
      <c r="AJ95" s="674"/>
      <c r="AK95" s="674"/>
      <c r="AL95" s="674"/>
      <c r="AM95" s="674"/>
      <c r="AN95" s="674"/>
      <c r="AO95" s="674"/>
      <c r="AP95"/>
      <c r="AQ95" s="390"/>
      <c r="AR95" s="366" t="str">
        <f t="shared" si="75"/>
        <v>2.4.5</v>
      </c>
      <c r="AS95" s="366" t="str">
        <f t="shared" si="78"/>
        <v xml:space="preserve"> Q2 2.4</v>
      </c>
      <c r="AT95" s="366" t="str">
        <f t="shared" si="76"/>
        <v>通信・情報設備</v>
      </c>
      <c r="AU95" s="454">
        <f t="shared" si="68"/>
        <v>0.2</v>
      </c>
      <c r="AV95" s="454">
        <f t="shared" si="54"/>
        <v>0.2</v>
      </c>
      <c r="AW95" s="454">
        <f t="shared" si="55"/>
        <v>0.2</v>
      </c>
      <c r="AX95" s="454">
        <f t="shared" si="56"/>
        <v>0.2</v>
      </c>
      <c r="AY95" s="454">
        <f t="shared" si="57"/>
        <v>0.2</v>
      </c>
      <c r="AZ95" s="454">
        <f t="shared" si="58"/>
        <v>0.2</v>
      </c>
      <c r="BA95" s="454">
        <f t="shared" si="59"/>
        <v>0.2</v>
      </c>
      <c r="BB95" s="456">
        <f t="shared" si="60"/>
        <v>0.2</v>
      </c>
      <c r="BC95" s="454">
        <f t="shared" si="61"/>
        <v>0.2</v>
      </c>
      <c r="BD95" s="454">
        <f t="shared" si="62"/>
        <v>0.2</v>
      </c>
      <c r="BE95" s="455">
        <f t="shared" si="69"/>
        <v>0</v>
      </c>
      <c r="BF95" s="454">
        <f t="shared" si="63"/>
        <v>0</v>
      </c>
      <c r="BG95" s="454">
        <f t="shared" si="64"/>
        <v>0</v>
      </c>
      <c r="BH95" s="370"/>
      <c r="BI95" s="393" t="s">
        <v>92</v>
      </c>
      <c r="BJ95" s="425" t="s">
        <v>84</v>
      </c>
      <c r="BK95" s="548" t="s">
        <v>93</v>
      </c>
      <c r="BL95" s="368">
        <v>0.2</v>
      </c>
      <c r="BM95" s="368">
        <v>0.2</v>
      </c>
      <c r="BN95" s="368">
        <v>0.2</v>
      </c>
      <c r="BO95" s="368">
        <v>0.2</v>
      </c>
      <c r="BP95" s="368">
        <v>0.2</v>
      </c>
      <c r="BQ95" s="368">
        <v>0.2</v>
      </c>
      <c r="BR95" s="368">
        <v>0.2</v>
      </c>
      <c r="BS95" s="374">
        <v>0.2</v>
      </c>
      <c r="BT95" s="368">
        <v>0.2</v>
      </c>
      <c r="BU95" s="371">
        <v>0.2</v>
      </c>
      <c r="BV95" s="373">
        <v>0</v>
      </c>
      <c r="BW95" s="371">
        <v>0</v>
      </c>
      <c r="BX95" s="371">
        <v>0</v>
      </c>
      <c r="BZ95" s="393" t="s">
        <v>92</v>
      </c>
      <c r="CA95" s="425" t="s">
        <v>84</v>
      </c>
      <c r="CB95" s="548" t="s">
        <v>93</v>
      </c>
      <c r="CC95" s="371">
        <v>0.2</v>
      </c>
      <c r="CD95" s="371">
        <v>0.2</v>
      </c>
      <c r="CE95" s="371">
        <v>0.2</v>
      </c>
      <c r="CF95" s="371">
        <v>0.2</v>
      </c>
      <c r="CG95" s="371">
        <v>0.2</v>
      </c>
      <c r="CH95" s="371">
        <v>0.2</v>
      </c>
      <c r="CI95" s="371">
        <v>0.2</v>
      </c>
      <c r="CJ95" s="372">
        <v>0.2</v>
      </c>
      <c r="CK95" s="371">
        <v>0.2</v>
      </c>
      <c r="CL95" s="371">
        <v>0.2</v>
      </c>
      <c r="CM95" s="373"/>
      <c r="CN95" s="371"/>
      <c r="CO95" s="371"/>
    </row>
    <row r="96" spans="2:93" ht="13.5" hidden="1" customHeight="1" x14ac:dyDescent="0.15">
      <c r="B96" s="486"/>
      <c r="C96" s="487"/>
      <c r="D96" s="488"/>
      <c r="E96" s="489"/>
      <c r="F96" s="745"/>
      <c r="G96"/>
      <c r="H96" s="699">
        <f t="shared" ref="H96:H123" si="84">IF(SUMPRODUCT(AC92:AL92,O96:X96)=0,0,SUMPRODUCT(AC92:AL92,AC96:AL96)/SUMPRODUCT(AC92:AL92,O96:X96))</f>
        <v>0</v>
      </c>
      <c r="I96" s="700">
        <f t="shared" ref="I96:I123" si="85">IF(SUMPRODUCT(AM92:AO92,Y96:AA96)=0,0,SUMPRODUCT(AM92:AO92,AM96:AO98)/SUMPRODUCT(AM92:AO92,Y96:AA96))</f>
        <v>0</v>
      </c>
      <c r="J96" s="250"/>
      <c r="K96" s="759"/>
      <c r="L96" s="617">
        <f t="shared" si="70"/>
        <v>2</v>
      </c>
      <c r="M96" s="1">
        <f t="shared" si="71"/>
        <v>2</v>
      </c>
      <c r="N96"/>
      <c r="O96" s="1">
        <f t="shared" si="79"/>
        <v>0</v>
      </c>
      <c r="P96" s="1">
        <f t="shared" si="79"/>
        <v>0</v>
      </c>
      <c r="Q96" s="1">
        <f t="shared" si="79"/>
        <v>0</v>
      </c>
      <c r="R96" s="1">
        <f t="shared" si="77"/>
        <v>0</v>
      </c>
      <c r="S96" s="1">
        <f t="shared" si="77"/>
        <v>0</v>
      </c>
      <c r="T96" s="1">
        <f t="shared" si="77"/>
        <v>0</v>
      </c>
      <c r="U96" s="1">
        <f t="shared" si="77"/>
        <v>0</v>
      </c>
      <c r="V96" s="1">
        <f t="shared" si="77"/>
        <v>0</v>
      </c>
      <c r="W96" s="1">
        <f t="shared" si="77"/>
        <v>0</v>
      </c>
      <c r="X96" s="1">
        <f t="shared" si="72"/>
        <v>0</v>
      </c>
      <c r="Y96" s="1">
        <f t="shared" si="72"/>
        <v>0</v>
      </c>
      <c r="Z96" s="1">
        <f t="shared" si="72"/>
        <v>0</v>
      </c>
      <c r="AA96" s="1">
        <f t="shared" si="72"/>
        <v>0</v>
      </c>
      <c r="AB96"/>
      <c r="AC96" s="681"/>
      <c r="AD96" s="681"/>
      <c r="AE96" s="681"/>
      <c r="AF96" s="681"/>
      <c r="AG96" s="681"/>
      <c r="AH96" s="681"/>
      <c r="AI96" s="681"/>
      <c r="AJ96" s="681"/>
      <c r="AK96" s="681"/>
      <c r="AL96" s="681"/>
      <c r="AM96" s="681"/>
      <c r="AN96" s="681"/>
      <c r="AO96" s="681"/>
      <c r="AP96"/>
      <c r="AQ96" s="390"/>
      <c r="AR96" s="394">
        <f t="shared" si="75"/>
        <v>0</v>
      </c>
      <c r="AS96" s="394" t="str">
        <f t="shared" si="78"/>
        <v xml:space="preserve"> Q</v>
      </c>
      <c r="AT96" s="394">
        <f t="shared" si="76"/>
        <v>0</v>
      </c>
      <c r="AU96" s="464">
        <f t="shared" si="68"/>
        <v>0</v>
      </c>
      <c r="AV96" s="464">
        <f t="shared" si="54"/>
        <v>0</v>
      </c>
      <c r="AW96" s="464">
        <f t="shared" si="55"/>
        <v>0</v>
      </c>
      <c r="AX96" s="464">
        <f t="shared" si="56"/>
        <v>0</v>
      </c>
      <c r="AY96" s="464">
        <f t="shared" si="57"/>
        <v>0</v>
      </c>
      <c r="AZ96" s="464">
        <f t="shared" si="58"/>
        <v>0</v>
      </c>
      <c r="BA96" s="464">
        <f t="shared" si="59"/>
        <v>0</v>
      </c>
      <c r="BB96" s="465">
        <f t="shared" si="60"/>
        <v>0</v>
      </c>
      <c r="BC96" s="464">
        <f t="shared" si="61"/>
        <v>0</v>
      </c>
      <c r="BD96" s="464">
        <f t="shared" si="62"/>
        <v>0</v>
      </c>
      <c r="BE96" s="466">
        <f t="shared" si="69"/>
        <v>0</v>
      </c>
      <c r="BF96" s="464">
        <f t="shared" si="63"/>
        <v>0</v>
      </c>
      <c r="BG96" s="464">
        <f t="shared" si="64"/>
        <v>0</v>
      </c>
      <c r="BH96" s="370"/>
      <c r="BI96" s="393"/>
      <c r="BJ96" s="425" t="s">
        <v>17</v>
      </c>
      <c r="BK96" s="548"/>
      <c r="BL96" s="395">
        <v>0</v>
      </c>
      <c r="BM96" s="395">
        <v>0</v>
      </c>
      <c r="BN96" s="395">
        <v>0</v>
      </c>
      <c r="BO96" s="395">
        <v>0</v>
      </c>
      <c r="BP96" s="395">
        <v>0</v>
      </c>
      <c r="BQ96" s="395">
        <v>0</v>
      </c>
      <c r="BR96" s="395">
        <v>0</v>
      </c>
      <c r="BS96" s="396">
        <v>0</v>
      </c>
      <c r="BT96" s="395">
        <v>0</v>
      </c>
      <c r="BU96" s="371"/>
      <c r="BV96" s="373">
        <v>0</v>
      </c>
      <c r="BW96" s="371">
        <v>0</v>
      </c>
      <c r="BX96" s="371">
        <v>0</v>
      </c>
      <c r="BZ96" s="393"/>
      <c r="CA96" s="425" t="s">
        <v>17</v>
      </c>
      <c r="CB96" s="548"/>
      <c r="CC96" s="371"/>
      <c r="CD96" s="371"/>
      <c r="CE96" s="371"/>
      <c r="CF96" s="371"/>
      <c r="CG96" s="371"/>
      <c r="CH96" s="371"/>
      <c r="CI96" s="371"/>
      <c r="CJ96" s="372"/>
      <c r="CK96" s="371"/>
      <c r="CL96" s="371"/>
      <c r="CM96" s="373"/>
      <c r="CN96" s="371"/>
      <c r="CO96" s="371"/>
    </row>
    <row r="97" spans="1:94" s="361" customFormat="1" ht="13.5" customHeight="1" x14ac:dyDescent="0.15">
      <c r="A97"/>
      <c r="B97" s="251">
        <v>3</v>
      </c>
      <c r="C97" s="252" t="s">
        <v>353</v>
      </c>
      <c r="D97" s="252"/>
      <c r="E97" s="252"/>
      <c r="F97" s="738"/>
      <c r="G97"/>
      <c r="H97" s="701"/>
      <c r="I97" s="702"/>
      <c r="J97" s="233" t="str">
        <f>IF(COUNTIF(J98:J108,$AA$3)&gt;=ROWS(J98:J108),$AA$3,"")</f>
        <v/>
      </c>
      <c r="K97" s="233" t="str">
        <f>IF(COUNTIF(K98:K108,$AA$3)&gt;=ROWS(K98:K108),$AA$3,"")</f>
        <v/>
      </c>
      <c r="L97" s="617">
        <f t="shared" si="70"/>
        <v>2</v>
      </c>
      <c r="M97" s="1">
        <f t="shared" si="71"/>
        <v>2</v>
      </c>
      <c r="N97"/>
      <c r="O97" s="1">
        <f t="shared" si="79"/>
        <v>0</v>
      </c>
      <c r="P97" s="1">
        <f t="shared" si="79"/>
        <v>0</v>
      </c>
      <c r="Q97" s="1">
        <f t="shared" si="79"/>
        <v>0</v>
      </c>
      <c r="R97" s="1">
        <f t="shared" si="77"/>
        <v>0</v>
      </c>
      <c r="S97" s="1">
        <f t="shared" si="77"/>
        <v>0</v>
      </c>
      <c r="T97" s="1">
        <f t="shared" si="77"/>
        <v>0</v>
      </c>
      <c r="U97" s="1">
        <f t="shared" si="77"/>
        <v>0</v>
      </c>
      <c r="V97" s="1">
        <f t="shared" si="77"/>
        <v>0</v>
      </c>
      <c r="W97" s="1">
        <f t="shared" si="77"/>
        <v>0</v>
      </c>
      <c r="X97" s="1">
        <f t="shared" si="72"/>
        <v>0</v>
      </c>
      <c r="Y97" s="1">
        <f t="shared" si="72"/>
        <v>0</v>
      </c>
      <c r="Z97" s="1">
        <f t="shared" si="72"/>
        <v>0</v>
      </c>
      <c r="AA97" s="1">
        <f t="shared" si="72"/>
        <v>0</v>
      </c>
      <c r="AB97"/>
      <c r="AC97" s="703" t="s">
        <v>838</v>
      </c>
      <c r="AD97" s="703" t="s">
        <v>838</v>
      </c>
      <c r="AE97" s="703" t="s">
        <v>838</v>
      </c>
      <c r="AF97" s="703" t="s">
        <v>838</v>
      </c>
      <c r="AG97" s="703" t="s">
        <v>838</v>
      </c>
      <c r="AH97" s="703" t="s">
        <v>838</v>
      </c>
      <c r="AI97" s="703" t="s">
        <v>838</v>
      </c>
      <c r="AJ97" s="703" t="s">
        <v>838</v>
      </c>
      <c r="AK97" s="703" t="s">
        <v>838</v>
      </c>
      <c r="AL97" s="703" t="s">
        <v>838</v>
      </c>
      <c r="AM97" s="703" t="s">
        <v>838</v>
      </c>
      <c r="AN97" s="703" t="s">
        <v>838</v>
      </c>
      <c r="AO97" s="703" t="s">
        <v>838</v>
      </c>
      <c r="AP97"/>
      <c r="AQ97" s="388"/>
      <c r="AR97" s="362">
        <f t="shared" si="75"/>
        <v>3</v>
      </c>
      <c r="AS97" s="362" t="str">
        <f t="shared" si="78"/>
        <v xml:space="preserve"> Q2</v>
      </c>
      <c r="AT97" s="362" t="str">
        <f t="shared" si="76"/>
        <v>対応性・更新性</v>
      </c>
      <c r="AU97" s="451">
        <f t="shared" si="68"/>
        <v>0.3</v>
      </c>
      <c r="AV97" s="451">
        <f t="shared" si="54"/>
        <v>0.3</v>
      </c>
      <c r="AW97" s="451">
        <f t="shared" si="55"/>
        <v>0.3</v>
      </c>
      <c r="AX97" s="451">
        <f t="shared" si="56"/>
        <v>0.3</v>
      </c>
      <c r="AY97" s="451">
        <f t="shared" si="57"/>
        <v>0.3</v>
      </c>
      <c r="AZ97" s="451">
        <f t="shared" si="58"/>
        <v>0.3</v>
      </c>
      <c r="BA97" s="451">
        <f t="shared" si="59"/>
        <v>0.3</v>
      </c>
      <c r="BB97" s="463">
        <f t="shared" si="60"/>
        <v>0.3</v>
      </c>
      <c r="BC97" s="451">
        <f t="shared" si="61"/>
        <v>0.3</v>
      </c>
      <c r="BD97" s="451">
        <f t="shared" si="62"/>
        <v>0.3</v>
      </c>
      <c r="BE97" s="453">
        <f t="shared" si="69"/>
        <v>0</v>
      </c>
      <c r="BF97" s="451">
        <f t="shared" si="63"/>
        <v>0</v>
      </c>
      <c r="BG97" s="451">
        <f t="shared" si="64"/>
        <v>0</v>
      </c>
      <c r="BH97" s="365"/>
      <c r="BI97" s="387">
        <v>3</v>
      </c>
      <c r="BJ97" s="444" t="s">
        <v>59</v>
      </c>
      <c r="BK97" s="481" t="s">
        <v>94</v>
      </c>
      <c r="BL97" s="363">
        <v>0.3</v>
      </c>
      <c r="BM97" s="363">
        <v>0.3</v>
      </c>
      <c r="BN97" s="363">
        <v>0.3</v>
      </c>
      <c r="BO97" s="363">
        <v>0.3</v>
      </c>
      <c r="BP97" s="363">
        <v>0.3</v>
      </c>
      <c r="BQ97" s="363">
        <v>0.3</v>
      </c>
      <c r="BR97" s="363">
        <v>0.3</v>
      </c>
      <c r="BS97" s="392">
        <v>0.3</v>
      </c>
      <c r="BT97" s="363">
        <v>0.3</v>
      </c>
      <c r="BU97" s="429">
        <v>0.3</v>
      </c>
      <c r="BV97" s="547"/>
      <c r="BW97" s="429"/>
      <c r="BX97" s="429"/>
      <c r="BY97"/>
      <c r="BZ97" s="387">
        <v>3</v>
      </c>
      <c r="CA97" s="444" t="s">
        <v>59</v>
      </c>
      <c r="CB97" s="481" t="s">
        <v>94</v>
      </c>
      <c r="CC97" s="429">
        <v>0.3</v>
      </c>
      <c r="CD97" s="429">
        <v>0.3</v>
      </c>
      <c r="CE97" s="429">
        <v>0.3</v>
      </c>
      <c r="CF97" s="429">
        <v>0.3</v>
      </c>
      <c r="CG97" s="429">
        <v>0.3</v>
      </c>
      <c r="CH97" s="429">
        <v>0.3</v>
      </c>
      <c r="CI97" s="429">
        <v>0.3</v>
      </c>
      <c r="CJ97" s="565">
        <v>0.3</v>
      </c>
      <c r="CK97" s="429">
        <v>0.3</v>
      </c>
      <c r="CL97" s="429">
        <v>0.3</v>
      </c>
      <c r="CM97" s="547"/>
      <c r="CN97" s="429"/>
      <c r="CO97" s="429"/>
      <c r="CP97"/>
    </row>
    <row r="98" spans="1:94" ht="13.5" customHeight="1" thickBot="1" x14ac:dyDescent="0.2">
      <c r="B98" s="229"/>
      <c r="C98" s="205">
        <v>3.1</v>
      </c>
      <c r="D98" s="227" t="s">
        <v>354</v>
      </c>
      <c r="E98" s="206"/>
      <c r="F98" s="738"/>
      <c r="G98"/>
      <c r="H98" s="693"/>
      <c r="I98" s="694"/>
      <c r="J98" s="208" t="str">
        <f>IF(COUNTIF(J99:J100,$AA$3)&gt;=ROWS(J99:J100),$AA$3,"")</f>
        <v/>
      </c>
      <c r="K98" s="304" t="str">
        <f>IF(COUNTIF(K99:K100,$AA$3)&gt;=ROWS(K99:K100),$AA$3,"")</f>
        <v/>
      </c>
      <c r="L98" s="617">
        <f t="shared" si="70"/>
        <v>2</v>
      </c>
      <c r="M98" s="1">
        <f t="shared" si="71"/>
        <v>2</v>
      </c>
      <c r="N98"/>
      <c r="O98" s="1">
        <f t="shared" si="79"/>
        <v>0</v>
      </c>
      <c r="P98" s="1">
        <f t="shared" si="79"/>
        <v>0</v>
      </c>
      <c r="Q98" s="1">
        <f t="shared" si="79"/>
        <v>0</v>
      </c>
      <c r="R98" s="1">
        <f t="shared" si="77"/>
        <v>0</v>
      </c>
      <c r="S98" s="1">
        <f t="shared" si="77"/>
        <v>0</v>
      </c>
      <c r="T98" s="1">
        <f t="shared" si="77"/>
        <v>0</v>
      </c>
      <c r="U98" s="1">
        <f t="shared" si="77"/>
        <v>0</v>
      </c>
      <c r="V98" s="1">
        <f t="shared" si="77"/>
        <v>0</v>
      </c>
      <c r="W98" s="1">
        <f t="shared" si="77"/>
        <v>0</v>
      </c>
      <c r="X98" s="1">
        <f t="shared" si="72"/>
        <v>0</v>
      </c>
      <c r="Y98" s="1">
        <f t="shared" si="72"/>
        <v>0</v>
      </c>
      <c r="Z98" s="1">
        <f t="shared" si="72"/>
        <v>0</v>
      </c>
      <c r="AA98" s="1">
        <f t="shared" si="72"/>
        <v>0</v>
      </c>
      <c r="AB98"/>
      <c r="AC98" s="695" t="s">
        <v>838</v>
      </c>
      <c r="AD98" s="695" t="s">
        <v>838</v>
      </c>
      <c r="AE98" s="695" t="s">
        <v>838</v>
      </c>
      <c r="AF98" s="695" t="s">
        <v>838</v>
      </c>
      <c r="AG98" s="695" t="s">
        <v>838</v>
      </c>
      <c r="AH98" s="695" t="s">
        <v>838</v>
      </c>
      <c r="AI98" s="695" t="s">
        <v>838</v>
      </c>
      <c r="AJ98" s="695" t="s">
        <v>838</v>
      </c>
      <c r="AK98" s="695" t="s">
        <v>838</v>
      </c>
      <c r="AL98" s="695" t="s">
        <v>838</v>
      </c>
      <c r="AM98" s="695" t="s">
        <v>838</v>
      </c>
      <c r="AN98" s="695" t="s">
        <v>838</v>
      </c>
      <c r="AO98" s="695" t="s">
        <v>838</v>
      </c>
      <c r="AP98"/>
      <c r="AQ98" s="390"/>
      <c r="AR98" s="366">
        <f t="shared" si="75"/>
        <v>3.1</v>
      </c>
      <c r="AS98" s="366" t="str">
        <f t="shared" si="78"/>
        <v xml:space="preserve"> Q2 3</v>
      </c>
      <c r="AT98" s="366" t="str">
        <f t="shared" si="76"/>
        <v>空間のゆとり</v>
      </c>
      <c r="AU98" s="454">
        <f t="shared" si="68"/>
        <v>0.3</v>
      </c>
      <c r="AV98" s="454">
        <f t="shared" si="54"/>
        <v>0.3</v>
      </c>
      <c r="AW98" s="454">
        <f t="shared" si="55"/>
        <v>0.3</v>
      </c>
      <c r="AX98" s="454">
        <f t="shared" si="56"/>
        <v>0.3</v>
      </c>
      <c r="AY98" s="454">
        <f t="shared" si="57"/>
        <v>0.3</v>
      </c>
      <c r="AZ98" s="454">
        <f t="shared" si="58"/>
        <v>0</v>
      </c>
      <c r="BA98" s="454">
        <f t="shared" si="59"/>
        <v>0</v>
      </c>
      <c r="BB98" s="456">
        <f t="shared" si="60"/>
        <v>0.3</v>
      </c>
      <c r="BC98" s="454">
        <f t="shared" si="61"/>
        <v>0.3</v>
      </c>
      <c r="BD98" s="454">
        <f t="shared" si="62"/>
        <v>0.3</v>
      </c>
      <c r="BE98" s="455">
        <f t="shared" si="69"/>
        <v>0.5</v>
      </c>
      <c r="BF98" s="454">
        <f t="shared" si="63"/>
        <v>0.5</v>
      </c>
      <c r="BG98" s="454">
        <f t="shared" si="64"/>
        <v>0.5</v>
      </c>
      <c r="BH98" s="370"/>
      <c r="BI98" s="393">
        <v>3.1</v>
      </c>
      <c r="BJ98" s="425" t="s">
        <v>95</v>
      </c>
      <c r="BK98" s="443" t="s">
        <v>354</v>
      </c>
      <c r="BL98" s="368">
        <v>0.3</v>
      </c>
      <c r="BM98" s="368">
        <v>0.3</v>
      </c>
      <c r="BN98" s="368">
        <v>0.3</v>
      </c>
      <c r="BO98" s="368">
        <v>0.3</v>
      </c>
      <c r="BP98" s="368">
        <v>0.3</v>
      </c>
      <c r="BQ98" s="368"/>
      <c r="BR98" s="368"/>
      <c r="BS98" s="374">
        <v>0.3</v>
      </c>
      <c r="BT98" s="368">
        <v>0.3</v>
      </c>
      <c r="BU98" s="371">
        <v>0.3</v>
      </c>
      <c r="BV98" s="373">
        <v>0.5</v>
      </c>
      <c r="BW98" s="371">
        <v>0.5</v>
      </c>
      <c r="BX98" s="371">
        <v>0.5</v>
      </c>
      <c r="BZ98" s="393">
        <v>3.1</v>
      </c>
      <c r="CA98" s="425" t="s">
        <v>95</v>
      </c>
      <c r="CB98" s="443" t="s">
        <v>354</v>
      </c>
      <c r="CC98" s="371">
        <v>0.3</v>
      </c>
      <c r="CD98" s="371">
        <v>0.3</v>
      </c>
      <c r="CE98" s="371">
        <v>0.3</v>
      </c>
      <c r="CF98" s="371">
        <v>0.3</v>
      </c>
      <c r="CG98" s="371">
        <v>0.3</v>
      </c>
      <c r="CH98" s="371"/>
      <c r="CI98" s="371"/>
      <c r="CJ98" s="372">
        <v>0.3</v>
      </c>
      <c r="CK98" s="371">
        <v>0.3</v>
      </c>
      <c r="CL98" s="371">
        <v>0.3</v>
      </c>
      <c r="CM98" s="373">
        <v>0.5</v>
      </c>
      <c r="CN98" s="371">
        <v>0.5</v>
      </c>
      <c r="CO98" s="371">
        <v>0.5</v>
      </c>
    </row>
    <row r="99" spans="1:94" ht="13.5" customHeight="1" x14ac:dyDescent="0.15">
      <c r="B99" s="229"/>
      <c r="C99" s="228"/>
      <c r="D99" s="211">
        <v>1</v>
      </c>
      <c r="E99" s="223" t="s">
        <v>355</v>
      </c>
      <c r="F99" s="739"/>
      <c r="G99"/>
      <c r="H99" s="678">
        <f>IF(SUMPRODUCT($AC$7:$AL$7,O99:X99)=0,0,SUMPRODUCT($AC$7:$AL$7,AC99:AL99)/SUMPRODUCT($AC$7:$AL$7,O99:X99))</f>
        <v>4</v>
      </c>
      <c r="I99" s="678">
        <f>IF(SUMPRODUCT($AM$7:$AO$7,Y99:AA99)=0,0,SUMPRODUCT($AM$7:$AO$7,AM99:AO99)/SUMPRODUCT($AM$7:$AO$7,Y99:AA99))</f>
        <v>0</v>
      </c>
      <c r="J99" s="212"/>
      <c r="K99" s="214"/>
      <c r="L99" s="617">
        <f t="shared" si="70"/>
        <v>2</v>
      </c>
      <c r="M99" s="1">
        <f t="shared" si="71"/>
        <v>2</v>
      </c>
      <c r="N99"/>
      <c r="O99" s="1">
        <f t="shared" si="79"/>
        <v>1</v>
      </c>
      <c r="P99" s="1">
        <f t="shared" si="79"/>
        <v>0</v>
      </c>
      <c r="Q99" s="1">
        <f t="shared" si="79"/>
        <v>0</v>
      </c>
      <c r="R99" s="1">
        <f t="shared" si="77"/>
        <v>0</v>
      </c>
      <c r="S99" s="1">
        <f t="shared" si="77"/>
        <v>0</v>
      </c>
      <c r="T99" s="1">
        <f t="shared" si="77"/>
        <v>0</v>
      </c>
      <c r="U99" s="1">
        <f t="shared" si="77"/>
        <v>0</v>
      </c>
      <c r="V99" s="1">
        <f t="shared" si="77"/>
        <v>0</v>
      </c>
      <c r="W99" s="1">
        <f t="shared" si="77"/>
        <v>0</v>
      </c>
      <c r="X99" s="1">
        <f t="shared" si="72"/>
        <v>0</v>
      </c>
      <c r="Y99" s="1">
        <f t="shared" si="72"/>
        <v>0</v>
      </c>
      <c r="Z99" s="1">
        <f t="shared" si="72"/>
        <v>0</v>
      </c>
      <c r="AA99" s="1">
        <f t="shared" si="72"/>
        <v>0</v>
      </c>
      <c r="AB99"/>
      <c r="AC99" s="679">
        <v>4</v>
      </c>
      <c r="AD99" s="679"/>
      <c r="AE99" s="679"/>
      <c r="AF99" s="679"/>
      <c r="AG99" s="679"/>
      <c r="AH99" s="679"/>
      <c r="AI99" s="679"/>
      <c r="AJ99" s="679"/>
      <c r="AK99" s="679"/>
      <c r="AL99" s="679"/>
      <c r="AM99" s="679"/>
      <c r="AN99" s="679"/>
      <c r="AO99" s="679"/>
      <c r="AP99"/>
      <c r="AQ99" s="390"/>
      <c r="AR99" s="366" t="str">
        <f t="shared" si="75"/>
        <v>3.1.1</v>
      </c>
      <c r="AS99" s="366" t="str">
        <f t="shared" si="78"/>
        <v xml:space="preserve"> Q2 3.1</v>
      </c>
      <c r="AT99" s="366" t="str">
        <f t="shared" si="76"/>
        <v>階高のゆとり</v>
      </c>
      <c r="AU99" s="454">
        <f t="shared" si="68"/>
        <v>0.6</v>
      </c>
      <c r="AV99" s="454">
        <f t="shared" si="54"/>
        <v>0.6</v>
      </c>
      <c r="AW99" s="454">
        <f t="shared" si="55"/>
        <v>0.6</v>
      </c>
      <c r="AX99" s="454">
        <f t="shared" si="56"/>
        <v>0.6</v>
      </c>
      <c r="AY99" s="454">
        <f t="shared" si="57"/>
        <v>0.6</v>
      </c>
      <c r="AZ99" s="454">
        <f t="shared" si="58"/>
        <v>0</v>
      </c>
      <c r="BA99" s="454">
        <f t="shared" si="59"/>
        <v>0</v>
      </c>
      <c r="BB99" s="456">
        <f t="shared" si="60"/>
        <v>0</v>
      </c>
      <c r="BC99" s="454">
        <f t="shared" si="61"/>
        <v>0.6</v>
      </c>
      <c r="BD99" s="454">
        <f t="shared" si="62"/>
        <v>0.6</v>
      </c>
      <c r="BE99" s="455">
        <f t="shared" si="69"/>
        <v>0.6</v>
      </c>
      <c r="BF99" s="454">
        <f t="shared" si="63"/>
        <v>0.6</v>
      </c>
      <c r="BG99" s="454">
        <f t="shared" si="64"/>
        <v>0.6</v>
      </c>
      <c r="BH99" s="370"/>
      <c r="BI99" s="393" t="s">
        <v>878</v>
      </c>
      <c r="BJ99" s="425" t="s">
        <v>96</v>
      </c>
      <c r="BK99" s="548" t="s">
        <v>97</v>
      </c>
      <c r="BL99" s="368">
        <v>0.6</v>
      </c>
      <c r="BM99" s="368">
        <v>0.6</v>
      </c>
      <c r="BN99" s="368">
        <v>0.6</v>
      </c>
      <c r="BO99" s="368">
        <v>0.6</v>
      </c>
      <c r="BP99" s="368">
        <v>0.6</v>
      </c>
      <c r="BQ99" s="368"/>
      <c r="BR99" s="368"/>
      <c r="BS99" s="374">
        <v>0</v>
      </c>
      <c r="BT99" s="368">
        <v>0.6</v>
      </c>
      <c r="BU99" s="371">
        <v>0.6</v>
      </c>
      <c r="BV99" s="373">
        <v>0.6</v>
      </c>
      <c r="BW99" s="371">
        <v>0.6</v>
      </c>
      <c r="BX99" s="371">
        <v>0.6</v>
      </c>
      <c r="BZ99" s="393" t="s">
        <v>596</v>
      </c>
      <c r="CA99" s="425" t="s">
        <v>96</v>
      </c>
      <c r="CB99" s="548" t="s">
        <v>97</v>
      </c>
      <c r="CC99" s="371">
        <v>0.6</v>
      </c>
      <c r="CD99" s="371">
        <v>0.6</v>
      </c>
      <c r="CE99" s="371">
        <v>0.6</v>
      </c>
      <c r="CF99" s="371">
        <v>0.6</v>
      </c>
      <c r="CG99" s="371">
        <v>0.6</v>
      </c>
      <c r="CH99" s="371"/>
      <c r="CI99" s="371"/>
      <c r="CJ99" s="372">
        <v>0</v>
      </c>
      <c r="CK99" s="371">
        <v>0.6</v>
      </c>
      <c r="CL99" s="371">
        <v>0.6</v>
      </c>
      <c r="CM99" s="373">
        <v>0.6</v>
      </c>
      <c r="CN99" s="371">
        <v>0.6</v>
      </c>
      <c r="CO99" s="371">
        <v>0.6</v>
      </c>
    </row>
    <row r="100" spans="1:94" ht="13.5" customHeight="1" x14ac:dyDescent="0.15">
      <c r="B100" s="229"/>
      <c r="C100" s="228"/>
      <c r="D100" s="253">
        <v>2</v>
      </c>
      <c r="E100" s="206" t="s">
        <v>356</v>
      </c>
      <c r="F100" s="738"/>
      <c r="G100"/>
      <c r="H100" s="680">
        <f t="shared" ref="H100:H101" si="86">IF(SUMPRODUCT($AC$7:$AL$7,O100:X100)=0,0,SUMPRODUCT($AC$7:$AL$7,AC100:AL100)/SUMPRODUCT($AC$7:$AL$7,O100:X100))</f>
        <v>4</v>
      </c>
      <c r="I100" s="680">
        <f t="shared" ref="I100:I101" si="87">IF(SUMPRODUCT($AM$7:$AO$7,Y100:AA100)=0,0,SUMPRODUCT($AM$7:$AO$7,AM100:AO100)/SUMPRODUCT($AM$7:$AO$7,Y100:AA100))</f>
        <v>0</v>
      </c>
      <c r="J100" s="219"/>
      <c r="K100" s="220"/>
      <c r="L100" s="617">
        <f t="shared" si="70"/>
        <v>2</v>
      </c>
      <c r="M100" s="1">
        <f t="shared" si="71"/>
        <v>2</v>
      </c>
      <c r="N100"/>
      <c r="O100" s="1">
        <f t="shared" si="79"/>
        <v>1</v>
      </c>
      <c r="P100" s="1">
        <f t="shared" si="79"/>
        <v>0</v>
      </c>
      <c r="Q100" s="1">
        <f t="shared" si="79"/>
        <v>0</v>
      </c>
      <c r="R100" s="1">
        <f t="shared" si="77"/>
        <v>0</v>
      </c>
      <c r="S100" s="1">
        <f t="shared" si="77"/>
        <v>0</v>
      </c>
      <c r="T100" s="1">
        <f t="shared" si="77"/>
        <v>0</v>
      </c>
      <c r="U100" s="1">
        <f t="shared" si="77"/>
        <v>0</v>
      </c>
      <c r="V100" s="1">
        <f t="shared" si="77"/>
        <v>0</v>
      </c>
      <c r="W100" s="1">
        <f t="shared" si="77"/>
        <v>0</v>
      </c>
      <c r="X100" s="1">
        <f t="shared" si="72"/>
        <v>0</v>
      </c>
      <c r="Y100" s="1">
        <f t="shared" si="72"/>
        <v>0</v>
      </c>
      <c r="Z100" s="1">
        <f t="shared" si="72"/>
        <v>0</v>
      </c>
      <c r="AA100" s="1">
        <f t="shared" si="72"/>
        <v>0</v>
      </c>
      <c r="AB100"/>
      <c r="AC100" s="681">
        <v>4</v>
      </c>
      <c r="AD100" s="681"/>
      <c r="AE100" s="681"/>
      <c r="AF100" s="681"/>
      <c r="AG100" s="681"/>
      <c r="AH100" s="681"/>
      <c r="AI100" s="681"/>
      <c r="AJ100" s="681"/>
      <c r="AK100" s="681"/>
      <c r="AL100" s="681"/>
      <c r="AM100" s="681"/>
      <c r="AN100" s="681"/>
      <c r="AO100" s="681"/>
      <c r="AP100"/>
      <c r="AQ100" s="390"/>
      <c r="AR100" s="366" t="str">
        <f t="shared" si="75"/>
        <v>3.1.2</v>
      </c>
      <c r="AS100" s="366" t="str">
        <f t="shared" si="78"/>
        <v xml:space="preserve"> Q2 3.1</v>
      </c>
      <c r="AT100" s="366" t="str">
        <f t="shared" si="76"/>
        <v>空間の形状・自由さ</v>
      </c>
      <c r="AU100" s="454">
        <f t="shared" si="68"/>
        <v>0.4</v>
      </c>
      <c r="AV100" s="454">
        <f t="shared" si="54"/>
        <v>0.4</v>
      </c>
      <c r="AW100" s="454">
        <f t="shared" si="55"/>
        <v>0.4</v>
      </c>
      <c r="AX100" s="454">
        <f t="shared" si="56"/>
        <v>0.4</v>
      </c>
      <c r="AY100" s="454">
        <f t="shared" si="57"/>
        <v>0.4</v>
      </c>
      <c r="AZ100" s="454">
        <f t="shared" si="58"/>
        <v>0</v>
      </c>
      <c r="BA100" s="454">
        <f t="shared" si="59"/>
        <v>0</v>
      </c>
      <c r="BB100" s="456">
        <f t="shared" si="60"/>
        <v>1</v>
      </c>
      <c r="BC100" s="454">
        <f t="shared" si="61"/>
        <v>0.4</v>
      </c>
      <c r="BD100" s="454">
        <f t="shared" si="62"/>
        <v>0.4</v>
      </c>
      <c r="BE100" s="455">
        <f t="shared" si="69"/>
        <v>0.4</v>
      </c>
      <c r="BF100" s="454">
        <f t="shared" si="63"/>
        <v>0.4</v>
      </c>
      <c r="BG100" s="454">
        <f t="shared" si="64"/>
        <v>0.4</v>
      </c>
      <c r="BH100" s="370"/>
      <c r="BI100" s="393" t="s">
        <v>879</v>
      </c>
      <c r="BJ100" s="425" t="s">
        <v>96</v>
      </c>
      <c r="BK100" s="548" t="s">
        <v>98</v>
      </c>
      <c r="BL100" s="368">
        <v>0.4</v>
      </c>
      <c r="BM100" s="368">
        <v>0.4</v>
      </c>
      <c r="BN100" s="368">
        <v>0.4</v>
      </c>
      <c r="BO100" s="368">
        <v>0.4</v>
      </c>
      <c r="BP100" s="368">
        <v>0.4</v>
      </c>
      <c r="BQ100" s="368"/>
      <c r="BR100" s="368"/>
      <c r="BS100" s="374">
        <v>1</v>
      </c>
      <c r="BT100" s="368">
        <v>0.4</v>
      </c>
      <c r="BU100" s="371">
        <v>0.4</v>
      </c>
      <c r="BV100" s="373">
        <v>0.4</v>
      </c>
      <c r="BW100" s="371">
        <v>0.4</v>
      </c>
      <c r="BX100" s="371">
        <v>0.4</v>
      </c>
      <c r="BZ100" s="393" t="s">
        <v>597</v>
      </c>
      <c r="CA100" s="425" t="s">
        <v>96</v>
      </c>
      <c r="CB100" s="548" t="s">
        <v>98</v>
      </c>
      <c r="CC100" s="371">
        <v>0.4</v>
      </c>
      <c r="CD100" s="371">
        <v>0.4</v>
      </c>
      <c r="CE100" s="371">
        <v>0.4</v>
      </c>
      <c r="CF100" s="371">
        <v>0.4</v>
      </c>
      <c r="CG100" s="371">
        <v>0.4</v>
      </c>
      <c r="CH100" s="371"/>
      <c r="CI100" s="371"/>
      <c r="CJ100" s="372">
        <v>1</v>
      </c>
      <c r="CK100" s="371">
        <v>0.4</v>
      </c>
      <c r="CL100" s="371">
        <v>0.4</v>
      </c>
      <c r="CM100" s="373">
        <v>0.4</v>
      </c>
      <c r="CN100" s="371">
        <v>0.4</v>
      </c>
      <c r="CO100" s="371">
        <v>0.4</v>
      </c>
    </row>
    <row r="101" spans="1:94" ht="13.5" customHeight="1" thickBot="1" x14ac:dyDescent="0.2">
      <c r="B101" s="229"/>
      <c r="C101" s="222">
        <v>3.2</v>
      </c>
      <c r="D101" s="254" t="s">
        <v>357</v>
      </c>
      <c r="E101" s="223"/>
      <c r="F101" s="739"/>
      <c r="G101"/>
      <c r="H101" s="673">
        <f t="shared" si="86"/>
        <v>4</v>
      </c>
      <c r="I101" s="673">
        <f t="shared" si="87"/>
        <v>0</v>
      </c>
      <c r="J101" s="216"/>
      <c r="K101" s="217"/>
      <c r="L101" s="617">
        <f t="shared" si="70"/>
        <v>2</v>
      </c>
      <c r="M101" s="1">
        <f t="shared" si="71"/>
        <v>2</v>
      </c>
      <c r="N101"/>
      <c r="O101" s="1">
        <f t="shared" si="79"/>
        <v>1</v>
      </c>
      <c r="P101" s="1">
        <f t="shared" si="79"/>
        <v>0</v>
      </c>
      <c r="Q101" s="1">
        <f t="shared" si="79"/>
        <v>0</v>
      </c>
      <c r="R101" s="1">
        <f t="shared" si="77"/>
        <v>0</v>
      </c>
      <c r="S101" s="1">
        <f t="shared" si="77"/>
        <v>0</v>
      </c>
      <c r="T101" s="1">
        <f t="shared" si="77"/>
        <v>0</v>
      </c>
      <c r="U101" s="1">
        <f t="shared" si="77"/>
        <v>0</v>
      </c>
      <c r="V101" s="1">
        <f t="shared" si="77"/>
        <v>0</v>
      </c>
      <c r="W101" s="1">
        <f t="shared" si="77"/>
        <v>0</v>
      </c>
      <c r="X101" s="1">
        <f t="shared" si="72"/>
        <v>0</v>
      </c>
      <c r="Y101" s="1">
        <f t="shared" si="72"/>
        <v>0</v>
      </c>
      <c r="Z101" s="1">
        <f t="shared" si="72"/>
        <v>0</v>
      </c>
      <c r="AA101" s="1">
        <f t="shared" si="72"/>
        <v>0</v>
      </c>
      <c r="AB101"/>
      <c r="AC101" s="683">
        <v>4</v>
      </c>
      <c r="AD101" s="683"/>
      <c r="AE101" s="683"/>
      <c r="AF101" s="683"/>
      <c r="AG101" s="683"/>
      <c r="AH101" s="683"/>
      <c r="AI101" s="683"/>
      <c r="AJ101" s="683"/>
      <c r="AK101" s="683"/>
      <c r="AL101" s="683"/>
      <c r="AM101" s="683"/>
      <c r="AN101" s="683"/>
      <c r="AO101" s="683"/>
      <c r="AP101"/>
      <c r="AQ101" s="390"/>
      <c r="AR101" s="366">
        <f t="shared" si="75"/>
        <v>3.2</v>
      </c>
      <c r="AS101" s="366" t="str">
        <f t="shared" si="78"/>
        <v xml:space="preserve"> Q2 3</v>
      </c>
      <c r="AT101" s="366" t="str">
        <f t="shared" si="76"/>
        <v>荷重のゆとり</v>
      </c>
      <c r="AU101" s="454">
        <f t="shared" si="68"/>
        <v>0.3</v>
      </c>
      <c r="AV101" s="454">
        <f t="shared" si="54"/>
        <v>0.3</v>
      </c>
      <c r="AW101" s="454">
        <f t="shared" si="55"/>
        <v>0.3</v>
      </c>
      <c r="AX101" s="454">
        <f t="shared" si="56"/>
        <v>0.3</v>
      </c>
      <c r="AY101" s="454">
        <f t="shared" si="57"/>
        <v>0.3</v>
      </c>
      <c r="AZ101" s="454">
        <f t="shared" si="58"/>
        <v>0</v>
      </c>
      <c r="BA101" s="454">
        <f t="shared" si="59"/>
        <v>0</v>
      </c>
      <c r="BB101" s="456">
        <f t="shared" si="60"/>
        <v>0.3</v>
      </c>
      <c r="BC101" s="454">
        <f t="shared" si="61"/>
        <v>0.3</v>
      </c>
      <c r="BD101" s="454">
        <f t="shared" si="62"/>
        <v>0.3</v>
      </c>
      <c r="BE101" s="455">
        <f t="shared" si="69"/>
        <v>0.5</v>
      </c>
      <c r="BF101" s="454">
        <f t="shared" si="63"/>
        <v>0.5</v>
      </c>
      <c r="BG101" s="454">
        <f t="shared" si="64"/>
        <v>0.5</v>
      </c>
      <c r="BH101" s="370"/>
      <c r="BI101" s="393">
        <v>3.2</v>
      </c>
      <c r="BJ101" s="425" t="s">
        <v>95</v>
      </c>
      <c r="BK101" s="443" t="s">
        <v>357</v>
      </c>
      <c r="BL101" s="368">
        <v>0.3</v>
      </c>
      <c r="BM101" s="368">
        <v>0.3</v>
      </c>
      <c r="BN101" s="368">
        <v>0.3</v>
      </c>
      <c r="BO101" s="368">
        <v>0.3</v>
      </c>
      <c r="BP101" s="368">
        <v>0.3</v>
      </c>
      <c r="BQ101" s="368"/>
      <c r="BR101" s="368"/>
      <c r="BS101" s="374">
        <v>0.3</v>
      </c>
      <c r="BT101" s="368">
        <v>0.3</v>
      </c>
      <c r="BU101" s="371">
        <v>0.3</v>
      </c>
      <c r="BV101" s="373">
        <v>0.5</v>
      </c>
      <c r="BW101" s="371">
        <v>0.5</v>
      </c>
      <c r="BX101" s="371">
        <v>0.5</v>
      </c>
      <c r="BZ101" s="393">
        <v>3.2</v>
      </c>
      <c r="CA101" s="425" t="s">
        <v>95</v>
      </c>
      <c r="CB101" s="443" t="s">
        <v>357</v>
      </c>
      <c r="CC101" s="371">
        <v>0.3</v>
      </c>
      <c r="CD101" s="371">
        <v>0.3</v>
      </c>
      <c r="CE101" s="371">
        <v>0.3</v>
      </c>
      <c r="CF101" s="371">
        <v>0.3</v>
      </c>
      <c r="CG101" s="371">
        <v>0.3</v>
      </c>
      <c r="CH101" s="371"/>
      <c r="CI101" s="371"/>
      <c r="CJ101" s="372">
        <v>0.3</v>
      </c>
      <c r="CK101" s="371">
        <v>0.3</v>
      </c>
      <c r="CL101" s="371">
        <v>0.3</v>
      </c>
      <c r="CM101" s="373">
        <v>0.5</v>
      </c>
      <c r="CN101" s="371">
        <v>0.5</v>
      </c>
      <c r="CO101" s="371">
        <v>0.5</v>
      </c>
    </row>
    <row r="102" spans="1:94" ht="13.5" customHeight="1" thickBot="1" x14ac:dyDescent="0.2">
      <c r="B102" s="229"/>
      <c r="C102" s="218">
        <v>3.3</v>
      </c>
      <c r="D102" s="227" t="s">
        <v>358</v>
      </c>
      <c r="E102" s="206"/>
      <c r="F102" s="738"/>
      <c r="G102"/>
      <c r="H102" s="693"/>
      <c r="I102" s="694"/>
      <c r="J102" s="208" t="str">
        <f>IF(COUNTIF(J103:J108,$AA$3)&gt;=ROWS(J103:J108),$AA$3,"")</f>
        <v/>
      </c>
      <c r="K102" s="304" t="str">
        <f>IF(COUNTIF(K103:K108,$AA$3)&gt;=ROWS(K103:K108),$AA$3,"")</f>
        <v/>
      </c>
      <c r="L102" s="617">
        <f t="shared" si="70"/>
        <v>2</v>
      </c>
      <c r="M102" s="1">
        <f t="shared" si="71"/>
        <v>2</v>
      </c>
      <c r="N102"/>
      <c r="O102" s="1">
        <f t="shared" si="79"/>
        <v>0</v>
      </c>
      <c r="P102" s="1">
        <f t="shared" si="79"/>
        <v>0</v>
      </c>
      <c r="Q102" s="1">
        <f t="shared" si="79"/>
        <v>0</v>
      </c>
      <c r="R102" s="1">
        <f t="shared" si="77"/>
        <v>0</v>
      </c>
      <c r="S102" s="1">
        <f t="shared" si="77"/>
        <v>0</v>
      </c>
      <c r="T102" s="1">
        <f t="shared" si="77"/>
        <v>0</v>
      </c>
      <c r="U102" s="1">
        <f t="shared" si="77"/>
        <v>0</v>
      </c>
      <c r="V102" s="1">
        <f t="shared" si="77"/>
        <v>0</v>
      </c>
      <c r="W102" s="1">
        <f t="shared" si="77"/>
        <v>0</v>
      </c>
      <c r="X102" s="1">
        <f t="shared" si="72"/>
        <v>0</v>
      </c>
      <c r="Y102" s="1">
        <f t="shared" si="72"/>
        <v>0</v>
      </c>
      <c r="Z102" s="1">
        <f t="shared" si="72"/>
        <v>0</v>
      </c>
      <c r="AA102" s="1">
        <f t="shared" si="72"/>
        <v>0</v>
      </c>
      <c r="AB102"/>
      <c r="AC102" s="695" t="s">
        <v>838</v>
      </c>
      <c r="AD102" s="695" t="s">
        <v>838</v>
      </c>
      <c r="AE102" s="695" t="s">
        <v>838</v>
      </c>
      <c r="AF102" s="695" t="s">
        <v>838</v>
      </c>
      <c r="AG102" s="695" t="s">
        <v>838</v>
      </c>
      <c r="AH102" s="695" t="s">
        <v>838</v>
      </c>
      <c r="AI102" s="695" t="s">
        <v>838</v>
      </c>
      <c r="AJ102" s="695" t="s">
        <v>838</v>
      </c>
      <c r="AK102" s="695" t="s">
        <v>838</v>
      </c>
      <c r="AL102" s="695" t="s">
        <v>838</v>
      </c>
      <c r="AM102" s="695" t="s">
        <v>838</v>
      </c>
      <c r="AN102" s="695" t="s">
        <v>838</v>
      </c>
      <c r="AO102" s="695" t="s">
        <v>838</v>
      </c>
      <c r="AP102"/>
      <c r="AQ102" s="390"/>
      <c r="AR102" s="366">
        <f t="shared" si="75"/>
        <v>3.3</v>
      </c>
      <c r="AS102" s="366" t="str">
        <f t="shared" si="78"/>
        <v xml:space="preserve"> Q2 3</v>
      </c>
      <c r="AT102" s="366" t="str">
        <f t="shared" si="76"/>
        <v>設備の更新性</v>
      </c>
      <c r="AU102" s="454">
        <f t="shared" si="68"/>
        <v>0.4</v>
      </c>
      <c r="AV102" s="454">
        <f t="shared" si="54"/>
        <v>0.4</v>
      </c>
      <c r="AW102" s="454">
        <f t="shared" si="55"/>
        <v>0.4</v>
      </c>
      <c r="AX102" s="454">
        <f t="shared" si="56"/>
        <v>0.4</v>
      </c>
      <c r="AY102" s="454">
        <f t="shared" si="57"/>
        <v>0.4</v>
      </c>
      <c r="AZ102" s="454">
        <f t="shared" si="58"/>
        <v>1</v>
      </c>
      <c r="BA102" s="454">
        <f t="shared" si="59"/>
        <v>1</v>
      </c>
      <c r="BB102" s="456">
        <f t="shared" si="60"/>
        <v>0.4</v>
      </c>
      <c r="BC102" s="454">
        <f t="shared" si="61"/>
        <v>0.4</v>
      </c>
      <c r="BD102" s="454">
        <f t="shared" si="62"/>
        <v>0.4</v>
      </c>
      <c r="BE102" s="455">
        <f t="shared" si="69"/>
        <v>0</v>
      </c>
      <c r="BF102" s="454">
        <f t="shared" si="63"/>
        <v>0</v>
      </c>
      <c r="BG102" s="454">
        <f t="shared" si="64"/>
        <v>0</v>
      </c>
      <c r="BH102" s="370"/>
      <c r="BI102" s="393">
        <v>3.3</v>
      </c>
      <c r="BJ102" s="425" t="s">
        <v>95</v>
      </c>
      <c r="BK102" s="443" t="s">
        <v>358</v>
      </c>
      <c r="BL102" s="368">
        <v>0.4</v>
      </c>
      <c r="BM102" s="368">
        <v>0.4</v>
      </c>
      <c r="BN102" s="368">
        <v>0.4</v>
      </c>
      <c r="BO102" s="368">
        <v>0.4</v>
      </c>
      <c r="BP102" s="368">
        <v>0.4</v>
      </c>
      <c r="BQ102" s="368">
        <v>1</v>
      </c>
      <c r="BR102" s="368">
        <v>1</v>
      </c>
      <c r="BS102" s="374">
        <v>0.4</v>
      </c>
      <c r="BT102" s="368">
        <v>0.4</v>
      </c>
      <c r="BU102" s="371">
        <v>0.4</v>
      </c>
      <c r="BV102" s="373"/>
      <c r="BW102" s="371"/>
      <c r="BX102" s="371"/>
      <c r="BZ102" s="393">
        <v>3.3</v>
      </c>
      <c r="CA102" s="425" t="s">
        <v>95</v>
      </c>
      <c r="CB102" s="443" t="s">
        <v>358</v>
      </c>
      <c r="CC102" s="371">
        <v>0.4</v>
      </c>
      <c r="CD102" s="371">
        <v>0.4</v>
      </c>
      <c r="CE102" s="371">
        <v>0.4</v>
      </c>
      <c r="CF102" s="371">
        <v>0.4</v>
      </c>
      <c r="CG102" s="371">
        <v>0.4</v>
      </c>
      <c r="CH102" s="371">
        <v>1</v>
      </c>
      <c r="CI102" s="371">
        <v>1</v>
      </c>
      <c r="CJ102" s="372">
        <v>0.4</v>
      </c>
      <c r="CK102" s="371">
        <v>0.4</v>
      </c>
      <c r="CL102" s="371">
        <v>0.4</v>
      </c>
      <c r="CM102" s="373"/>
      <c r="CN102" s="371"/>
      <c r="CO102" s="371"/>
    </row>
    <row r="103" spans="1:94" ht="13.5" customHeight="1" x14ac:dyDescent="0.15">
      <c r="B103" s="229"/>
      <c r="C103" s="228"/>
      <c r="D103" s="211">
        <v>1</v>
      </c>
      <c r="E103" s="223" t="s">
        <v>359</v>
      </c>
      <c r="F103" s="739"/>
      <c r="G103"/>
      <c r="H103" s="678">
        <f>IF(SUMPRODUCT($AC$7:$AL$7,O103:X103)=0,0,SUMPRODUCT($AC$7:$AL$7,AC103:AL103)/SUMPRODUCT($AC$7:$AL$7,O103:X103))</f>
        <v>4</v>
      </c>
      <c r="I103" s="678">
        <f>IF(SUMPRODUCT($AM$7:$AO$7,Y103:AA103)=0,0,SUMPRODUCT($AM$7:$AO$7,AM103:AO103)/SUMPRODUCT($AM$7:$AO$7,Y103:AA103))</f>
        <v>0</v>
      </c>
      <c r="J103" s="212"/>
      <c r="K103" s="214"/>
      <c r="L103" s="617">
        <f t="shared" si="70"/>
        <v>2</v>
      </c>
      <c r="M103" s="1">
        <f t="shared" si="71"/>
        <v>2</v>
      </c>
      <c r="N103"/>
      <c r="O103" s="1">
        <f t="shared" si="79"/>
        <v>1</v>
      </c>
      <c r="P103" s="1">
        <f t="shared" si="79"/>
        <v>0</v>
      </c>
      <c r="Q103" s="1">
        <f t="shared" si="79"/>
        <v>0</v>
      </c>
      <c r="R103" s="1">
        <f t="shared" si="77"/>
        <v>0</v>
      </c>
      <c r="S103" s="1">
        <f t="shared" si="77"/>
        <v>0</v>
      </c>
      <c r="T103" s="1">
        <f t="shared" si="77"/>
        <v>0</v>
      </c>
      <c r="U103" s="1">
        <f t="shared" si="77"/>
        <v>0</v>
      </c>
      <c r="V103" s="1">
        <f t="shared" si="77"/>
        <v>0</v>
      </c>
      <c r="W103" s="1">
        <f t="shared" si="77"/>
        <v>0</v>
      </c>
      <c r="X103" s="1">
        <f t="shared" si="72"/>
        <v>0</v>
      </c>
      <c r="Y103" s="1">
        <f t="shared" si="72"/>
        <v>0</v>
      </c>
      <c r="Z103" s="1">
        <f t="shared" si="72"/>
        <v>0</v>
      </c>
      <c r="AA103" s="1">
        <f t="shared" si="72"/>
        <v>0</v>
      </c>
      <c r="AB103"/>
      <c r="AC103" s="679">
        <v>4</v>
      </c>
      <c r="AD103" s="679"/>
      <c r="AE103" s="679"/>
      <c r="AF103" s="679"/>
      <c r="AG103" s="679"/>
      <c r="AH103" s="679"/>
      <c r="AI103" s="679"/>
      <c r="AJ103" s="679"/>
      <c r="AK103" s="679"/>
      <c r="AL103" s="679"/>
      <c r="AM103" s="679"/>
      <c r="AN103" s="679"/>
      <c r="AO103" s="679"/>
      <c r="AP103"/>
      <c r="AQ103" s="390"/>
      <c r="AR103" s="366" t="str">
        <f t="shared" si="75"/>
        <v>3.3.1</v>
      </c>
      <c r="AS103" s="366" t="str">
        <f t="shared" si="78"/>
        <v xml:space="preserve"> Q2 3.3</v>
      </c>
      <c r="AT103" s="366" t="str">
        <f t="shared" si="76"/>
        <v>空調配管の更新性</v>
      </c>
      <c r="AU103" s="454">
        <f t="shared" si="68"/>
        <v>0.2</v>
      </c>
      <c r="AV103" s="454">
        <f t="shared" si="54"/>
        <v>0.2</v>
      </c>
      <c r="AW103" s="454">
        <f t="shared" si="55"/>
        <v>0.2</v>
      </c>
      <c r="AX103" s="454">
        <f t="shared" si="56"/>
        <v>0.2</v>
      </c>
      <c r="AY103" s="454">
        <f t="shared" si="57"/>
        <v>0.2</v>
      </c>
      <c r="AZ103" s="454">
        <f t="shared" si="58"/>
        <v>0.2</v>
      </c>
      <c r="BA103" s="454">
        <f t="shared" si="59"/>
        <v>0.2</v>
      </c>
      <c r="BB103" s="456">
        <f t="shared" si="60"/>
        <v>0.2</v>
      </c>
      <c r="BC103" s="454">
        <f t="shared" si="61"/>
        <v>0.2</v>
      </c>
      <c r="BD103" s="454">
        <f t="shared" si="62"/>
        <v>0.2</v>
      </c>
      <c r="BE103" s="455">
        <f t="shared" si="69"/>
        <v>0</v>
      </c>
      <c r="BF103" s="454">
        <f t="shared" si="63"/>
        <v>0</v>
      </c>
      <c r="BG103" s="454">
        <f t="shared" si="64"/>
        <v>0</v>
      </c>
      <c r="BH103" s="370"/>
      <c r="BI103" s="393" t="s">
        <v>880</v>
      </c>
      <c r="BJ103" s="425" t="s">
        <v>99</v>
      </c>
      <c r="BK103" s="548" t="s">
        <v>100</v>
      </c>
      <c r="BL103" s="368">
        <v>0.2</v>
      </c>
      <c r="BM103" s="368">
        <v>0.2</v>
      </c>
      <c r="BN103" s="368">
        <v>0.2</v>
      </c>
      <c r="BO103" s="368">
        <v>0.2</v>
      </c>
      <c r="BP103" s="368">
        <v>0.2</v>
      </c>
      <c r="BQ103" s="368">
        <v>0.2</v>
      </c>
      <c r="BR103" s="368">
        <v>0.2</v>
      </c>
      <c r="BS103" s="374">
        <v>0.2</v>
      </c>
      <c r="BT103" s="368">
        <v>0.2</v>
      </c>
      <c r="BU103" s="371">
        <v>0.2</v>
      </c>
      <c r="BV103" s="373"/>
      <c r="BW103" s="371"/>
      <c r="BX103" s="371"/>
      <c r="BZ103" s="393" t="s">
        <v>598</v>
      </c>
      <c r="CA103" s="425" t="s">
        <v>99</v>
      </c>
      <c r="CB103" s="548" t="s">
        <v>100</v>
      </c>
      <c r="CC103" s="371">
        <v>0.2</v>
      </c>
      <c r="CD103" s="371">
        <v>0.2</v>
      </c>
      <c r="CE103" s="371">
        <v>0.2</v>
      </c>
      <c r="CF103" s="371">
        <v>0.2</v>
      </c>
      <c r="CG103" s="371">
        <v>0.2</v>
      </c>
      <c r="CH103" s="371">
        <v>0.2</v>
      </c>
      <c r="CI103" s="371">
        <v>0.2</v>
      </c>
      <c r="CJ103" s="372">
        <v>0.2</v>
      </c>
      <c r="CK103" s="371">
        <v>0.2</v>
      </c>
      <c r="CL103" s="371">
        <v>0.2</v>
      </c>
      <c r="CM103" s="373"/>
      <c r="CN103" s="371"/>
      <c r="CO103" s="371"/>
    </row>
    <row r="104" spans="1:94" ht="13.5" customHeight="1" x14ac:dyDescent="0.15">
      <c r="B104" s="229"/>
      <c r="C104" s="228"/>
      <c r="D104" s="253">
        <v>2</v>
      </c>
      <c r="E104" s="206" t="s">
        <v>360</v>
      </c>
      <c r="F104" s="738"/>
      <c r="G104"/>
      <c r="H104" s="680">
        <f t="shared" ref="H104:H108" si="88">IF(SUMPRODUCT($AC$7:$AL$7,O104:X104)=0,0,SUMPRODUCT($AC$7:$AL$7,AC104:AL104)/SUMPRODUCT($AC$7:$AL$7,O104:X104))</f>
        <v>4</v>
      </c>
      <c r="I104" s="680">
        <f t="shared" ref="I104:I108" si="89">IF(SUMPRODUCT($AM$7:$AO$7,Y104:AA104)=0,0,SUMPRODUCT($AM$7:$AO$7,AM104:AO104)/SUMPRODUCT($AM$7:$AO$7,Y104:AA104))</f>
        <v>0</v>
      </c>
      <c r="J104" s="219"/>
      <c r="K104" s="220"/>
      <c r="L104" s="617">
        <f t="shared" si="70"/>
        <v>2</v>
      </c>
      <c r="M104" s="1">
        <f t="shared" si="71"/>
        <v>2</v>
      </c>
      <c r="N104"/>
      <c r="O104" s="1">
        <f t="shared" si="79"/>
        <v>1</v>
      </c>
      <c r="P104" s="1">
        <f t="shared" si="79"/>
        <v>0</v>
      </c>
      <c r="Q104" s="1">
        <f t="shared" si="79"/>
        <v>0</v>
      </c>
      <c r="R104" s="1">
        <f t="shared" si="77"/>
        <v>0</v>
      </c>
      <c r="S104" s="1">
        <f t="shared" si="77"/>
        <v>0</v>
      </c>
      <c r="T104" s="1">
        <f t="shared" si="77"/>
        <v>0</v>
      </c>
      <c r="U104" s="1">
        <f t="shared" si="77"/>
        <v>0</v>
      </c>
      <c r="V104" s="1">
        <f t="shared" si="77"/>
        <v>0</v>
      </c>
      <c r="W104" s="1">
        <f t="shared" si="77"/>
        <v>0</v>
      </c>
      <c r="X104" s="1">
        <f t="shared" si="72"/>
        <v>0</v>
      </c>
      <c r="Y104" s="1">
        <f t="shared" si="72"/>
        <v>0</v>
      </c>
      <c r="Z104" s="1">
        <f t="shared" si="72"/>
        <v>0</v>
      </c>
      <c r="AA104" s="1">
        <f t="shared" si="72"/>
        <v>0</v>
      </c>
      <c r="AB104"/>
      <c r="AC104" s="681">
        <v>4</v>
      </c>
      <c r="AD104" s="681"/>
      <c r="AE104" s="681"/>
      <c r="AF104" s="681"/>
      <c r="AG104" s="681"/>
      <c r="AH104" s="681"/>
      <c r="AI104" s="681"/>
      <c r="AJ104" s="681"/>
      <c r="AK104" s="681"/>
      <c r="AL104" s="681"/>
      <c r="AM104" s="681"/>
      <c r="AN104" s="681"/>
      <c r="AO104" s="681"/>
      <c r="AP104"/>
      <c r="AQ104" s="390"/>
      <c r="AR104" s="366" t="str">
        <f t="shared" si="75"/>
        <v>3.3.2</v>
      </c>
      <c r="AS104" s="366" t="str">
        <f t="shared" si="78"/>
        <v xml:space="preserve"> Q2 3.3</v>
      </c>
      <c r="AT104" s="366" t="str">
        <f t="shared" si="76"/>
        <v>給排水管の更新性</v>
      </c>
      <c r="AU104" s="454">
        <f t="shared" si="68"/>
        <v>0.2</v>
      </c>
      <c r="AV104" s="454">
        <f t="shared" si="54"/>
        <v>0.2</v>
      </c>
      <c r="AW104" s="454">
        <f t="shared" si="55"/>
        <v>0.2</v>
      </c>
      <c r="AX104" s="454">
        <f t="shared" si="56"/>
        <v>0.2</v>
      </c>
      <c r="AY104" s="454">
        <f t="shared" si="57"/>
        <v>0.2</v>
      </c>
      <c r="AZ104" s="454">
        <f t="shared" si="58"/>
        <v>0.2</v>
      </c>
      <c r="BA104" s="454">
        <f t="shared" si="59"/>
        <v>0.2</v>
      </c>
      <c r="BB104" s="456">
        <f t="shared" si="60"/>
        <v>0.2</v>
      </c>
      <c r="BC104" s="454">
        <f t="shared" si="61"/>
        <v>0.2</v>
      </c>
      <c r="BD104" s="454">
        <f t="shared" si="62"/>
        <v>0.2</v>
      </c>
      <c r="BE104" s="455">
        <f t="shared" si="69"/>
        <v>0</v>
      </c>
      <c r="BF104" s="454">
        <f t="shared" si="63"/>
        <v>0</v>
      </c>
      <c r="BG104" s="454">
        <f t="shared" si="64"/>
        <v>0</v>
      </c>
      <c r="BH104" s="370"/>
      <c r="BI104" s="393" t="s">
        <v>881</v>
      </c>
      <c r="BJ104" s="425" t="s">
        <v>99</v>
      </c>
      <c r="BK104" s="548" t="s">
        <v>101</v>
      </c>
      <c r="BL104" s="368">
        <v>0.2</v>
      </c>
      <c r="BM104" s="368">
        <v>0.2</v>
      </c>
      <c r="BN104" s="368">
        <v>0.2</v>
      </c>
      <c r="BO104" s="368">
        <v>0.2</v>
      </c>
      <c r="BP104" s="368">
        <v>0.2</v>
      </c>
      <c r="BQ104" s="368">
        <v>0.2</v>
      </c>
      <c r="BR104" s="368">
        <v>0.2</v>
      </c>
      <c r="BS104" s="374">
        <v>0.2</v>
      </c>
      <c r="BT104" s="368">
        <v>0.2</v>
      </c>
      <c r="BU104" s="371">
        <v>0.2</v>
      </c>
      <c r="BV104" s="373"/>
      <c r="BW104" s="371"/>
      <c r="BX104" s="371"/>
      <c r="BZ104" s="393" t="s">
        <v>600</v>
      </c>
      <c r="CA104" s="425" t="s">
        <v>99</v>
      </c>
      <c r="CB104" s="548" t="s">
        <v>101</v>
      </c>
      <c r="CC104" s="371">
        <v>0.2</v>
      </c>
      <c r="CD104" s="371">
        <v>0.2</v>
      </c>
      <c r="CE104" s="371">
        <v>0.2</v>
      </c>
      <c r="CF104" s="371">
        <v>0.2</v>
      </c>
      <c r="CG104" s="371">
        <v>0.2</v>
      </c>
      <c r="CH104" s="371">
        <v>0.2</v>
      </c>
      <c r="CI104" s="371">
        <v>0.2</v>
      </c>
      <c r="CJ104" s="372">
        <v>0.2</v>
      </c>
      <c r="CK104" s="371">
        <v>0.2</v>
      </c>
      <c r="CL104" s="371">
        <v>0.2</v>
      </c>
      <c r="CM104" s="373"/>
      <c r="CN104" s="371"/>
      <c r="CO104" s="371"/>
    </row>
    <row r="105" spans="1:94" ht="13.5" customHeight="1" x14ac:dyDescent="0.15">
      <c r="B105" s="229"/>
      <c r="C105" s="228"/>
      <c r="D105" s="211">
        <v>3</v>
      </c>
      <c r="E105" s="223" t="s">
        <v>361</v>
      </c>
      <c r="F105" s="739"/>
      <c r="G105"/>
      <c r="H105" s="680">
        <f t="shared" si="88"/>
        <v>4</v>
      </c>
      <c r="I105" s="680">
        <f t="shared" si="89"/>
        <v>0</v>
      </c>
      <c r="J105" s="219"/>
      <c r="K105" s="220"/>
      <c r="L105" s="617">
        <f t="shared" si="70"/>
        <v>2</v>
      </c>
      <c r="M105" s="1">
        <f t="shared" si="71"/>
        <v>2</v>
      </c>
      <c r="N105"/>
      <c r="O105" s="1">
        <f t="shared" si="79"/>
        <v>1</v>
      </c>
      <c r="P105" s="1">
        <f t="shared" si="79"/>
        <v>0</v>
      </c>
      <c r="Q105" s="1">
        <f t="shared" si="79"/>
        <v>0</v>
      </c>
      <c r="R105" s="1">
        <f t="shared" si="77"/>
        <v>0</v>
      </c>
      <c r="S105" s="1">
        <f t="shared" si="77"/>
        <v>0</v>
      </c>
      <c r="T105" s="1">
        <f t="shared" si="77"/>
        <v>0</v>
      </c>
      <c r="U105" s="1">
        <f t="shared" si="77"/>
        <v>0</v>
      </c>
      <c r="V105" s="1">
        <f t="shared" si="77"/>
        <v>0</v>
      </c>
      <c r="W105" s="1">
        <f t="shared" si="77"/>
        <v>0</v>
      </c>
      <c r="X105" s="1">
        <f t="shared" si="72"/>
        <v>0</v>
      </c>
      <c r="Y105" s="1">
        <f t="shared" si="72"/>
        <v>0</v>
      </c>
      <c r="Z105" s="1">
        <f t="shared" si="72"/>
        <v>0</v>
      </c>
      <c r="AA105" s="1">
        <f t="shared" si="72"/>
        <v>0</v>
      </c>
      <c r="AB105"/>
      <c r="AC105" s="681">
        <v>4</v>
      </c>
      <c r="AD105" s="681"/>
      <c r="AE105" s="681"/>
      <c r="AF105" s="681"/>
      <c r="AG105" s="681"/>
      <c r="AH105" s="681"/>
      <c r="AI105" s="681"/>
      <c r="AJ105" s="681"/>
      <c r="AK105" s="681"/>
      <c r="AL105" s="681"/>
      <c r="AM105" s="681"/>
      <c r="AN105" s="681"/>
      <c r="AO105" s="681"/>
      <c r="AP105"/>
      <c r="AQ105" s="390"/>
      <c r="AR105" s="366" t="str">
        <f t="shared" si="75"/>
        <v>3.3.3</v>
      </c>
      <c r="AS105" s="366" t="str">
        <f t="shared" si="78"/>
        <v xml:space="preserve"> Q2 3.3</v>
      </c>
      <c r="AT105" s="366" t="str">
        <f t="shared" si="76"/>
        <v>電気配線の更新性</v>
      </c>
      <c r="AU105" s="454">
        <f t="shared" si="68"/>
        <v>0.1</v>
      </c>
      <c r="AV105" s="454">
        <f t="shared" si="54"/>
        <v>0.1</v>
      </c>
      <c r="AW105" s="454">
        <f t="shared" si="55"/>
        <v>0.1</v>
      </c>
      <c r="AX105" s="454">
        <f t="shared" si="56"/>
        <v>0.1</v>
      </c>
      <c r="AY105" s="454">
        <f t="shared" si="57"/>
        <v>0.1</v>
      </c>
      <c r="AZ105" s="454">
        <f t="shared" si="58"/>
        <v>0.1</v>
      </c>
      <c r="BA105" s="454">
        <f t="shared" si="59"/>
        <v>0.1</v>
      </c>
      <c r="BB105" s="456">
        <f t="shared" si="60"/>
        <v>0.1</v>
      </c>
      <c r="BC105" s="454">
        <f t="shared" si="61"/>
        <v>0.1</v>
      </c>
      <c r="BD105" s="454">
        <f t="shared" si="62"/>
        <v>0.1</v>
      </c>
      <c r="BE105" s="455">
        <f t="shared" si="69"/>
        <v>0</v>
      </c>
      <c r="BF105" s="454">
        <f t="shared" si="63"/>
        <v>0</v>
      </c>
      <c r="BG105" s="454">
        <f t="shared" si="64"/>
        <v>0</v>
      </c>
      <c r="BH105" s="370"/>
      <c r="BI105" s="393" t="s">
        <v>882</v>
      </c>
      <c r="BJ105" s="425" t="s">
        <v>99</v>
      </c>
      <c r="BK105" s="548" t="s">
        <v>102</v>
      </c>
      <c r="BL105" s="368">
        <v>0.1</v>
      </c>
      <c r="BM105" s="368">
        <v>0.1</v>
      </c>
      <c r="BN105" s="368">
        <v>0.1</v>
      </c>
      <c r="BO105" s="368">
        <v>0.1</v>
      </c>
      <c r="BP105" s="368">
        <v>0.1</v>
      </c>
      <c r="BQ105" s="368">
        <v>0.1</v>
      </c>
      <c r="BR105" s="368">
        <v>0.1</v>
      </c>
      <c r="BS105" s="374">
        <v>0.1</v>
      </c>
      <c r="BT105" s="368">
        <v>0.1</v>
      </c>
      <c r="BU105" s="371">
        <v>0.1</v>
      </c>
      <c r="BV105" s="373"/>
      <c r="BW105" s="371"/>
      <c r="BX105" s="371"/>
      <c r="BZ105" s="393" t="s">
        <v>602</v>
      </c>
      <c r="CA105" s="425" t="s">
        <v>99</v>
      </c>
      <c r="CB105" s="548" t="s">
        <v>102</v>
      </c>
      <c r="CC105" s="371">
        <v>0.1</v>
      </c>
      <c r="CD105" s="371">
        <v>0.1</v>
      </c>
      <c r="CE105" s="371">
        <v>0.1</v>
      </c>
      <c r="CF105" s="371">
        <v>0.1</v>
      </c>
      <c r="CG105" s="371">
        <v>0.1</v>
      </c>
      <c r="CH105" s="371">
        <v>0.1</v>
      </c>
      <c r="CI105" s="371">
        <v>0.1</v>
      </c>
      <c r="CJ105" s="372">
        <v>0.1</v>
      </c>
      <c r="CK105" s="371">
        <v>0.1</v>
      </c>
      <c r="CL105" s="371">
        <v>0.1</v>
      </c>
      <c r="CM105" s="373"/>
      <c r="CN105" s="371"/>
      <c r="CO105" s="371"/>
    </row>
    <row r="106" spans="1:94" ht="13.5" customHeight="1" x14ac:dyDescent="0.15">
      <c r="B106" s="229"/>
      <c r="C106" s="228"/>
      <c r="D106" s="253">
        <v>4</v>
      </c>
      <c r="E106" s="206" t="s">
        <v>362</v>
      </c>
      <c r="F106" s="738"/>
      <c r="G106"/>
      <c r="H106" s="680">
        <f t="shared" si="88"/>
        <v>4</v>
      </c>
      <c r="I106" s="680">
        <f t="shared" si="89"/>
        <v>0</v>
      </c>
      <c r="J106" s="219"/>
      <c r="K106" s="220"/>
      <c r="L106" s="617">
        <f t="shared" si="70"/>
        <v>2</v>
      </c>
      <c r="M106" s="1">
        <f t="shared" si="71"/>
        <v>2</v>
      </c>
      <c r="N106"/>
      <c r="O106" s="1">
        <f t="shared" si="79"/>
        <v>1</v>
      </c>
      <c r="P106" s="1">
        <f t="shared" si="79"/>
        <v>0</v>
      </c>
      <c r="Q106" s="1">
        <f t="shared" si="79"/>
        <v>0</v>
      </c>
      <c r="R106" s="1">
        <f t="shared" si="77"/>
        <v>0</v>
      </c>
      <c r="S106" s="1">
        <f t="shared" si="77"/>
        <v>0</v>
      </c>
      <c r="T106" s="1">
        <f t="shared" si="77"/>
        <v>0</v>
      </c>
      <c r="U106" s="1">
        <f t="shared" si="77"/>
        <v>0</v>
      </c>
      <c r="V106" s="1">
        <f t="shared" si="77"/>
        <v>0</v>
      </c>
      <c r="W106" s="1">
        <f t="shared" si="77"/>
        <v>0</v>
      </c>
      <c r="X106" s="1">
        <f t="shared" si="72"/>
        <v>0</v>
      </c>
      <c r="Y106" s="1">
        <f t="shared" si="72"/>
        <v>0</v>
      </c>
      <c r="Z106" s="1">
        <f t="shared" si="72"/>
        <v>0</v>
      </c>
      <c r="AA106" s="1">
        <f t="shared" si="72"/>
        <v>0</v>
      </c>
      <c r="AB106"/>
      <c r="AC106" s="681">
        <v>4</v>
      </c>
      <c r="AD106" s="681"/>
      <c r="AE106" s="681"/>
      <c r="AF106" s="681"/>
      <c r="AG106" s="681"/>
      <c r="AH106" s="681"/>
      <c r="AI106" s="681"/>
      <c r="AJ106" s="681"/>
      <c r="AK106" s="681"/>
      <c r="AL106" s="681"/>
      <c r="AM106" s="681"/>
      <c r="AN106" s="681"/>
      <c r="AO106" s="681"/>
      <c r="AP106"/>
      <c r="AQ106" s="390"/>
      <c r="AR106" s="366" t="str">
        <f t="shared" si="75"/>
        <v>3.3.4</v>
      </c>
      <c r="AS106" s="366" t="str">
        <f t="shared" si="78"/>
        <v xml:space="preserve"> Q2 3.3</v>
      </c>
      <c r="AT106" s="366" t="str">
        <f t="shared" si="76"/>
        <v>通信配線の更新性</v>
      </c>
      <c r="AU106" s="454">
        <f t="shared" si="68"/>
        <v>0.1</v>
      </c>
      <c r="AV106" s="454">
        <f t="shared" si="54"/>
        <v>0.1</v>
      </c>
      <c r="AW106" s="454">
        <f t="shared" si="55"/>
        <v>0.1</v>
      </c>
      <c r="AX106" s="454">
        <f t="shared" si="56"/>
        <v>0.1</v>
      </c>
      <c r="AY106" s="454">
        <f t="shared" si="57"/>
        <v>0.1</v>
      </c>
      <c r="AZ106" s="454">
        <f t="shared" si="58"/>
        <v>0.1</v>
      </c>
      <c r="BA106" s="454">
        <f t="shared" si="59"/>
        <v>0.1</v>
      </c>
      <c r="BB106" s="456">
        <f t="shared" si="60"/>
        <v>0.1</v>
      </c>
      <c r="BC106" s="454">
        <f t="shared" si="61"/>
        <v>0.1</v>
      </c>
      <c r="BD106" s="454">
        <f t="shared" si="62"/>
        <v>0.1</v>
      </c>
      <c r="BE106" s="455">
        <f t="shared" si="69"/>
        <v>0</v>
      </c>
      <c r="BF106" s="454">
        <f t="shared" si="63"/>
        <v>0</v>
      </c>
      <c r="BG106" s="454">
        <f t="shared" si="64"/>
        <v>0</v>
      </c>
      <c r="BH106" s="370"/>
      <c r="BI106" s="393" t="s">
        <v>883</v>
      </c>
      <c r="BJ106" s="425" t="s">
        <v>99</v>
      </c>
      <c r="BK106" s="548" t="s">
        <v>103</v>
      </c>
      <c r="BL106" s="368">
        <v>0.1</v>
      </c>
      <c r="BM106" s="368">
        <v>0.1</v>
      </c>
      <c r="BN106" s="368">
        <v>0.1</v>
      </c>
      <c r="BO106" s="368">
        <v>0.1</v>
      </c>
      <c r="BP106" s="368">
        <v>0.1</v>
      </c>
      <c r="BQ106" s="368">
        <v>0.1</v>
      </c>
      <c r="BR106" s="368">
        <v>0.1</v>
      </c>
      <c r="BS106" s="374">
        <v>0.1</v>
      </c>
      <c r="BT106" s="368">
        <v>0.1</v>
      </c>
      <c r="BU106" s="371">
        <v>0.1</v>
      </c>
      <c r="BV106" s="373"/>
      <c r="BW106" s="371"/>
      <c r="BX106" s="371"/>
      <c r="BZ106" s="393" t="s">
        <v>603</v>
      </c>
      <c r="CA106" s="425" t="s">
        <v>99</v>
      </c>
      <c r="CB106" s="548" t="s">
        <v>103</v>
      </c>
      <c r="CC106" s="371">
        <v>0.1</v>
      </c>
      <c r="CD106" s="371">
        <v>0.1</v>
      </c>
      <c r="CE106" s="371">
        <v>0.1</v>
      </c>
      <c r="CF106" s="371">
        <v>0.1</v>
      </c>
      <c r="CG106" s="371">
        <v>0.1</v>
      </c>
      <c r="CH106" s="371">
        <v>0.1</v>
      </c>
      <c r="CI106" s="371">
        <v>0.1</v>
      </c>
      <c r="CJ106" s="372">
        <v>0.1</v>
      </c>
      <c r="CK106" s="371">
        <v>0.1</v>
      </c>
      <c r="CL106" s="371">
        <v>0.1</v>
      </c>
      <c r="CM106" s="373"/>
      <c r="CN106" s="371"/>
      <c r="CO106" s="371"/>
    </row>
    <row r="107" spans="1:94" ht="13.5" customHeight="1" x14ac:dyDescent="0.15">
      <c r="B107" s="229"/>
      <c r="C107" s="228"/>
      <c r="D107" s="211">
        <v>5</v>
      </c>
      <c r="E107" s="223" t="s">
        <v>363</v>
      </c>
      <c r="F107" s="739"/>
      <c r="G107"/>
      <c r="H107" s="680">
        <f t="shared" si="88"/>
        <v>4</v>
      </c>
      <c r="I107" s="680">
        <f t="shared" si="89"/>
        <v>0</v>
      </c>
      <c r="J107" s="219"/>
      <c r="K107" s="220"/>
      <c r="L107" s="617">
        <f t="shared" si="70"/>
        <v>2</v>
      </c>
      <c r="M107" s="1">
        <f t="shared" si="71"/>
        <v>2</v>
      </c>
      <c r="N107"/>
      <c r="O107" s="1">
        <f t="shared" si="79"/>
        <v>1</v>
      </c>
      <c r="P107" s="1">
        <f t="shared" si="79"/>
        <v>0</v>
      </c>
      <c r="Q107" s="1">
        <f t="shared" si="79"/>
        <v>0</v>
      </c>
      <c r="R107" s="1">
        <f t="shared" si="77"/>
        <v>0</v>
      </c>
      <c r="S107" s="1">
        <f t="shared" si="77"/>
        <v>0</v>
      </c>
      <c r="T107" s="1">
        <f t="shared" si="77"/>
        <v>0</v>
      </c>
      <c r="U107" s="1">
        <f t="shared" si="77"/>
        <v>0</v>
      </c>
      <c r="V107" s="1">
        <f t="shared" si="77"/>
        <v>0</v>
      </c>
      <c r="W107" s="1">
        <f t="shared" si="77"/>
        <v>0</v>
      </c>
      <c r="X107" s="1">
        <f t="shared" si="72"/>
        <v>0</v>
      </c>
      <c r="Y107" s="1">
        <f t="shared" si="72"/>
        <v>0</v>
      </c>
      <c r="Z107" s="1">
        <f t="shared" si="72"/>
        <v>0</v>
      </c>
      <c r="AA107" s="1">
        <f t="shared" si="72"/>
        <v>0</v>
      </c>
      <c r="AB107"/>
      <c r="AC107" s="681">
        <v>4</v>
      </c>
      <c r="AD107" s="681"/>
      <c r="AE107" s="681"/>
      <c r="AF107" s="681"/>
      <c r="AG107" s="681"/>
      <c r="AH107" s="681"/>
      <c r="AI107" s="681"/>
      <c r="AJ107" s="681"/>
      <c r="AK107" s="681"/>
      <c r="AL107" s="681"/>
      <c r="AM107" s="681"/>
      <c r="AN107" s="681"/>
      <c r="AO107" s="681"/>
      <c r="AP107"/>
      <c r="AQ107" s="390"/>
      <c r="AR107" s="366" t="str">
        <f t="shared" si="75"/>
        <v>3.3.5</v>
      </c>
      <c r="AS107" s="366" t="str">
        <f t="shared" si="78"/>
        <v xml:space="preserve"> Q2 3.3</v>
      </c>
      <c r="AT107" s="366" t="str">
        <f t="shared" si="76"/>
        <v>設備機器の更新性</v>
      </c>
      <c r="AU107" s="454">
        <f t="shared" si="68"/>
        <v>0.2</v>
      </c>
      <c r="AV107" s="454">
        <f t="shared" si="54"/>
        <v>0.2</v>
      </c>
      <c r="AW107" s="454">
        <f t="shared" si="55"/>
        <v>0.2</v>
      </c>
      <c r="AX107" s="454">
        <f t="shared" si="56"/>
        <v>0.2</v>
      </c>
      <c r="AY107" s="454">
        <f t="shared" si="57"/>
        <v>0.2</v>
      </c>
      <c r="AZ107" s="454">
        <f t="shared" si="58"/>
        <v>0.2</v>
      </c>
      <c r="BA107" s="454">
        <f t="shared" si="59"/>
        <v>0.2</v>
      </c>
      <c r="BB107" s="456">
        <f t="shared" si="60"/>
        <v>0.2</v>
      </c>
      <c r="BC107" s="454">
        <f t="shared" si="61"/>
        <v>0.2</v>
      </c>
      <c r="BD107" s="454">
        <f t="shared" si="62"/>
        <v>0.2</v>
      </c>
      <c r="BE107" s="455">
        <f t="shared" si="69"/>
        <v>0</v>
      </c>
      <c r="BF107" s="454">
        <f t="shared" si="63"/>
        <v>0</v>
      </c>
      <c r="BG107" s="454">
        <f t="shared" si="64"/>
        <v>0</v>
      </c>
      <c r="BH107" s="370"/>
      <c r="BI107" s="393" t="s">
        <v>884</v>
      </c>
      <c r="BJ107" s="425" t="s">
        <v>99</v>
      </c>
      <c r="BK107" s="548" t="s">
        <v>104</v>
      </c>
      <c r="BL107" s="368">
        <v>0.2</v>
      </c>
      <c r="BM107" s="368">
        <v>0.2</v>
      </c>
      <c r="BN107" s="368">
        <v>0.2</v>
      </c>
      <c r="BO107" s="368">
        <v>0.2</v>
      </c>
      <c r="BP107" s="368">
        <v>0.2</v>
      </c>
      <c r="BQ107" s="368">
        <v>0.2</v>
      </c>
      <c r="BR107" s="368">
        <v>0.2</v>
      </c>
      <c r="BS107" s="374">
        <v>0.2</v>
      </c>
      <c r="BT107" s="368">
        <v>0.2</v>
      </c>
      <c r="BU107" s="371">
        <v>0.2</v>
      </c>
      <c r="BV107" s="373"/>
      <c r="BW107" s="371"/>
      <c r="BX107" s="371"/>
      <c r="BZ107" s="393" t="s">
        <v>605</v>
      </c>
      <c r="CA107" s="425" t="s">
        <v>99</v>
      </c>
      <c r="CB107" s="548" t="s">
        <v>104</v>
      </c>
      <c r="CC107" s="371">
        <v>0.2</v>
      </c>
      <c r="CD107" s="371">
        <v>0.2</v>
      </c>
      <c r="CE107" s="371">
        <v>0.2</v>
      </c>
      <c r="CF107" s="371">
        <v>0.2</v>
      </c>
      <c r="CG107" s="371">
        <v>0.2</v>
      </c>
      <c r="CH107" s="371">
        <v>0.2</v>
      </c>
      <c r="CI107" s="371">
        <v>0.2</v>
      </c>
      <c r="CJ107" s="372">
        <v>0.2</v>
      </c>
      <c r="CK107" s="371">
        <v>0.2</v>
      </c>
      <c r="CL107" s="371">
        <v>0.2</v>
      </c>
      <c r="CM107" s="373"/>
      <c r="CN107" s="371"/>
      <c r="CO107" s="371"/>
    </row>
    <row r="108" spans="1:94" ht="13.5" customHeight="1" thickBot="1" x14ac:dyDescent="0.2">
      <c r="B108" s="237"/>
      <c r="C108" s="255"/>
      <c r="D108" s="239">
        <v>6</v>
      </c>
      <c r="E108" s="240" t="s">
        <v>364</v>
      </c>
      <c r="F108" s="742"/>
      <c r="G108"/>
      <c r="H108" s="673">
        <f t="shared" si="88"/>
        <v>4</v>
      </c>
      <c r="I108" s="673">
        <f t="shared" si="89"/>
        <v>0</v>
      </c>
      <c r="J108" s="216"/>
      <c r="K108" s="217"/>
      <c r="L108" s="617">
        <f t="shared" si="70"/>
        <v>2</v>
      </c>
      <c r="M108" s="1">
        <f t="shared" si="71"/>
        <v>2</v>
      </c>
      <c r="N108"/>
      <c r="O108" s="1">
        <f t="shared" si="79"/>
        <v>1</v>
      </c>
      <c r="P108" s="1">
        <f t="shared" si="79"/>
        <v>0</v>
      </c>
      <c r="Q108" s="1">
        <f t="shared" si="79"/>
        <v>0</v>
      </c>
      <c r="R108" s="1">
        <f t="shared" si="77"/>
        <v>0</v>
      </c>
      <c r="S108" s="1">
        <f t="shared" si="77"/>
        <v>0</v>
      </c>
      <c r="T108" s="1">
        <f t="shared" si="77"/>
        <v>0</v>
      </c>
      <c r="U108" s="1">
        <f t="shared" si="77"/>
        <v>0</v>
      </c>
      <c r="V108" s="1">
        <f t="shared" si="77"/>
        <v>0</v>
      </c>
      <c r="W108" s="1">
        <f t="shared" si="77"/>
        <v>0</v>
      </c>
      <c r="X108" s="1">
        <f t="shared" si="72"/>
        <v>0</v>
      </c>
      <c r="Y108" s="1">
        <f t="shared" si="72"/>
        <v>0</v>
      </c>
      <c r="Z108" s="1">
        <f t="shared" si="72"/>
        <v>0</v>
      </c>
      <c r="AA108" s="1">
        <f t="shared" si="72"/>
        <v>0</v>
      </c>
      <c r="AB108"/>
      <c r="AC108" s="674">
        <v>4</v>
      </c>
      <c r="AD108" s="674"/>
      <c r="AE108" s="674"/>
      <c r="AF108" s="674"/>
      <c r="AG108" s="674"/>
      <c r="AH108" s="674"/>
      <c r="AI108" s="674"/>
      <c r="AJ108" s="674"/>
      <c r="AK108" s="674"/>
      <c r="AL108" s="674"/>
      <c r="AM108" s="674"/>
      <c r="AN108" s="674"/>
      <c r="AO108" s="674"/>
      <c r="AP108"/>
      <c r="AQ108" s="390"/>
      <c r="AR108" s="366" t="str">
        <f t="shared" si="75"/>
        <v>3.3.6</v>
      </c>
      <c r="AS108" s="366" t="str">
        <f t="shared" si="78"/>
        <v xml:space="preserve"> Q2 3.3</v>
      </c>
      <c r="AT108" s="366" t="str">
        <f t="shared" si="76"/>
        <v>バックアップスペースの確保</v>
      </c>
      <c r="AU108" s="454">
        <f t="shared" si="68"/>
        <v>0.2</v>
      </c>
      <c r="AV108" s="454">
        <f t="shared" si="54"/>
        <v>0.2</v>
      </c>
      <c r="AW108" s="454">
        <f t="shared" si="55"/>
        <v>0.2</v>
      </c>
      <c r="AX108" s="454">
        <f t="shared" si="56"/>
        <v>0.2</v>
      </c>
      <c r="AY108" s="454">
        <f t="shared" si="57"/>
        <v>0.2</v>
      </c>
      <c r="AZ108" s="454">
        <f t="shared" si="58"/>
        <v>0.2</v>
      </c>
      <c r="BA108" s="454">
        <f t="shared" si="59"/>
        <v>0.2</v>
      </c>
      <c r="BB108" s="456">
        <f t="shared" si="60"/>
        <v>0.2</v>
      </c>
      <c r="BC108" s="454">
        <f t="shared" si="61"/>
        <v>0.2</v>
      </c>
      <c r="BD108" s="454">
        <f t="shared" si="62"/>
        <v>0.2</v>
      </c>
      <c r="BE108" s="455">
        <f t="shared" ref="BE108:BE171" si="90">IF($M108=0,BV108,CM108)</f>
        <v>0</v>
      </c>
      <c r="BF108" s="454">
        <f t="shared" si="63"/>
        <v>0</v>
      </c>
      <c r="BG108" s="454">
        <f t="shared" si="64"/>
        <v>0</v>
      </c>
      <c r="BH108" s="370"/>
      <c r="BI108" s="393" t="s">
        <v>885</v>
      </c>
      <c r="BJ108" s="425" t="s">
        <v>99</v>
      </c>
      <c r="BK108" s="548" t="s">
        <v>364</v>
      </c>
      <c r="BL108" s="368">
        <v>0.2</v>
      </c>
      <c r="BM108" s="368">
        <v>0.2</v>
      </c>
      <c r="BN108" s="368">
        <v>0.2</v>
      </c>
      <c r="BO108" s="368">
        <v>0.2</v>
      </c>
      <c r="BP108" s="368">
        <v>0.2</v>
      </c>
      <c r="BQ108" s="368">
        <v>0.2</v>
      </c>
      <c r="BR108" s="368">
        <v>0.2</v>
      </c>
      <c r="BS108" s="374">
        <v>0.2</v>
      </c>
      <c r="BT108" s="368">
        <v>0.2</v>
      </c>
      <c r="BU108" s="371">
        <v>0.2</v>
      </c>
      <c r="BV108" s="373"/>
      <c r="BW108" s="371"/>
      <c r="BX108" s="371"/>
      <c r="BZ108" s="393" t="s">
        <v>606</v>
      </c>
      <c r="CA108" s="425" t="s">
        <v>99</v>
      </c>
      <c r="CB108" s="548" t="s">
        <v>364</v>
      </c>
      <c r="CC108" s="371">
        <v>0.2</v>
      </c>
      <c r="CD108" s="371">
        <v>0.2</v>
      </c>
      <c r="CE108" s="371">
        <v>0.2</v>
      </c>
      <c r="CF108" s="371">
        <v>0.2</v>
      </c>
      <c r="CG108" s="371">
        <v>0.2</v>
      </c>
      <c r="CH108" s="371">
        <v>0.2</v>
      </c>
      <c r="CI108" s="371">
        <v>0.2</v>
      </c>
      <c r="CJ108" s="372">
        <v>0.2</v>
      </c>
      <c r="CK108" s="371">
        <v>0.2</v>
      </c>
      <c r="CL108" s="371">
        <v>0.2</v>
      </c>
      <c r="CM108" s="373"/>
      <c r="CN108" s="371"/>
      <c r="CO108" s="371"/>
    </row>
    <row r="109" spans="1:94" s="361" customFormat="1" ht="13.5" customHeight="1" thickBot="1" x14ac:dyDescent="0.2">
      <c r="A109"/>
      <c r="B109" s="241" t="s">
        <v>365</v>
      </c>
      <c r="C109" s="256"/>
      <c r="D109" s="256" t="s">
        <v>366</v>
      </c>
      <c r="E109" s="256"/>
      <c r="F109" s="746"/>
      <c r="G109"/>
      <c r="H109" s="704"/>
      <c r="I109" s="705"/>
      <c r="J109" s="243"/>
      <c r="K109" s="273"/>
      <c r="L109" s="617">
        <f t="shared" si="70"/>
        <v>2</v>
      </c>
      <c r="M109" s="1">
        <f t="shared" si="71"/>
        <v>2</v>
      </c>
      <c r="N109"/>
      <c r="O109" s="1">
        <f t="shared" si="79"/>
        <v>1</v>
      </c>
      <c r="P109" s="1">
        <f t="shared" si="79"/>
        <v>1</v>
      </c>
      <c r="Q109" s="1">
        <f t="shared" si="79"/>
        <v>1</v>
      </c>
      <c r="R109" s="1">
        <f t="shared" si="77"/>
        <v>1</v>
      </c>
      <c r="S109" s="1">
        <f t="shared" si="77"/>
        <v>1</v>
      </c>
      <c r="T109" s="1">
        <f t="shared" si="77"/>
        <v>1</v>
      </c>
      <c r="U109" s="1">
        <f t="shared" si="77"/>
        <v>1</v>
      </c>
      <c r="V109" s="1">
        <f t="shared" si="77"/>
        <v>1</v>
      </c>
      <c r="W109" s="1">
        <f t="shared" si="77"/>
        <v>1</v>
      </c>
      <c r="X109" s="1">
        <f t="shared" si="72"/>
        <v>1</v>
      </c>
      <c r="Y109" s="1">
        <f t="shared" si="72"/>
        <v>1</v>
      </c>
      <c r="Z109" s="1">
        <f t="shared" si="72"/>
        <v>1</v>
      </c>
      <c r="AA109" s="1">
        <f t="shared" si="72"/>
        <v>1</v>
      </c>
      <c r="AB109"/>
      <c r="AC109" s="698" t="str">
        <f>AC$6</f>
        <v>事務所</v>
      </c>
      <c r="AD109" s="698" t="str">
        <f t="shared" ref="AD109:AO109" si="91">AD$6</f>
        <v>学校</v>
      </c>
      <c r="AE109" s="698" t="str">
        <f t="shared" si="91"/>
        <v>物販店</v>
      </c>
      <c r="AF109" s="698" t="str">
        <f t="shared" si="91"/>
        <v>飲食店</v>
      </c>
      <c r="AG109" s="698" t="str">
        <f t="shared" si="91"/>
        <v>病院</v>
      </c>
      <c r="AH109" s="698" t="str">
        <f t="shared" si="91"/>
        <v>ホテル</v>
      </c>
      <c r="AI109" s="698" t="str">
        <f t="shared" si="91"/>
        <v>集合住宅</v>
      </c>
      <c r="AJ109" s="698" t="str">
        <f t="shared" si="91"/>
        <v>集会所</v>
      </c>
      <c r="AK109" s="698" t="str">
        <f t="shared" si="91"/>
        <v>工場</v>
      </c>
      <c r="AL109" s="698" t="str">
        <f t="shared" si="91"/>
        <v>小中高</v>
      </c>
      <c r="AM109" s="698" t="str">
        <f t="shared" si="91"/>
        <v>病院o</v>
      </c>
      <c r="AN109" s="698" t="str">
        <f t="shared" si="91"/>
        <v>ホテルo</v>
      </c>
      <c r="AO109" s="698" t="str">
        <f t="shared" si="91"/>
        <v>集合住宅o</v>
      </c>
      <c r="AP109"/>
      <c r="AQ109" s="386"/>
      <c r="AR109" s="358" t="str">
        <f t="shared" si="75"/>
        <v>Q3</v>
      </c>
      <c r="AS109" s="358" t="str">
        <f t="shared" si="78"/>
        <v xml:space="preserve"> Q</v>
      </c>
      <c r="AT109" s="358" t="str">
        <f t="shared" si="76"/>
        <v>室外環境（敷地内）</v>
      </c>
      <c r="AU109" s="449">
        <f t="shared" si="68"/>
        <v>0.3</v>
      </c>
      <c r="AV109" s="449">
        <f t="shared" si="54"/>
        <v>0.3</v>
      </c>
      <c r="AW109" s="449">
        <f t="shared" si="55"/>
        <v>0.3</v>
      </c>
      <c r="AX109" s="449">
        <f t="shared" si="56"/>
        <v>0.3</v>
      </c>
      <c r="AY109" s="449">
        <f t="shared" si="57"/>
        <v>0.3</v>
      </c>
      <c r="AZ109" s="449">
        <f t="shared" si="58"/>
        <v>0.3</v>
      </c>
      <c r="BA109" s="449">
        <f t="shared" si="59"/>
        <v>0.3</v>
      </c>
      <c r="BB109" s="449">
        <f t="shared" si="60"/>
        <v>0.3</v>
      </c>
      <c r="BC109" s="449">
        <f t="shared" si="61"/>
        <v>0.4</v>
      </c>
      <c r="BD109" s="449">
        <f t="shared" si="62"/>
        <v>0.3</v>
      </c>
      <c r="BE109" s="450">
        <f t="shared" si="90"/>
        <v>0</v>
      </c>
      <c r="BF109" s="449">
        <f t="shared" si="63"/>
        <v>0</v>
      </c>
      <c r="BG109" s="449">
        <f t="shared" si="64"/>
        <v>0</v>
      </c>
      <c r="BH109" s="360"/>
      <c r="BI109" s="355" t="s">
        <v>886</v>
      </c>
      <c r="BJ109" s="544" t="s">
        <v>17</v>
      </c>
      <c r="BK109" s="543" t="s">
        <v>887</v>
      </c>
      <c r="BL109" s="359">
        <v>0.3</v>
      </c>
      <c r="BM109" s="359">
        <v>0.3</v>
      </c>
      <c r="BN109" s="359">
        <v>0.3</v>
      </c>
      <c r="BO109" s="359">
        <v>0.3</v>
      </c>
      <c r="BP109" s="359">
        <v>0.3</v>
      </c>
      <c r="BQ109" s="359">
        <v>0.3</v>
      </c>
      <c r="BR109" s="359">
        <v>0.3</v>
      </c>
      <c r="BS109" s="359">
        <v>0.3</v>
      </c>
      <c r="BT109" s="359">
        <v>0.4</v>
      </c>
      <c r="BU109" s="545">
        <v>0.3</v>
      </c>
      <c r="BV109" s="546">
        <v>0</v>
      </c>
      <c r="BW109" s="545">
        <v>0</v>
      </c>
      <c r="BX109" s="545">
        <v>0</v>
      </c>
      <c r="BY109"/>
      <c r="BZ109" s="355" t="s">
        <v>608</v>
      </c>
      <c r="CA109" s="544" t="s">
        <v>17</v>
      </c>
      <c r="CB109" s="543" t="s">
        <v>610</v>
      </c>
      <c r="CC109" s="545">
        <v>0.3</v>
      </c>
      <c r="CD109" s="545">
        <v>0.3</v>
      </c>
      <c r="CE109" s="545">
        <v>0.3</v>
      </c>
      <c r="CF109" s="545">
        <v>0.3</v>
      </c>
      <c r="CG109" s="545">
        <v>0.3</v>
      </c>
      <c r="CH109" s="545">
        <v>0.3</v>
      </c>
      <c r="CI109" s="545">
        <v>0.3</v>
      </c>
      <c r="CJ109" s="545">
        <v>0.3</v>
      </c>
      <c r="CK109" s="545">
        <v>0.4</v>
      </c>
      <c r="CL109" s="545">
        <v>0.3</v>
      </c>
      <c r="CM109" s="546"/>
      <c r="CN109" s="545"/>
      <c r="CO109" s="545"/>
      <c r="CP109"/>
    </row>
    <row r="110" spans="1:94" s="361" customFormat="1" ht="13.5" customHeight="1" x14ac:dyDescent="0.15">
      <c r="A110"/>
      <c r="B110" s="200">
        <v>1</v>
      </c>
      <c r="C110" s="245" t="s">
        <v>367</v>
      </c>
      <c r="D110" s="84"/>
      <c r="E110" s="84"/>
      <c r="F110" s="734"/>
      <c r="G110"/>
      <c r="H110" s="769">
        <f>IF(SUMPRODUCT($AC$7:$AL$7,O110:X110)=0,0,SUMPRODUCT($AC$7:$AL$7,AC110:AL110)/SUMPRODUCT($AC$7:$AL$7,O110:X110))</f>
        <v>4</v>
      </c>
      <c r="I110" s="769">
        <f>IF(SUMPRODUCT($AM$7:$AO$7,Y110:AA110)=0,0,SUMPRODUCT($AM$7:$AO$7,AM110:AO110)/SUMPRODUCT($AM$7:$AO$7,Y110:AA110))</f>
        <v>0</v>
      </c>
      <c r="J110" s="214"/>
      <c r="K110" s="760"/>
      <c r="L110" s="617">
        <f t="shared" si="70"/>
        <v>2</v>
      </c>
      <c r="M110" s="1">
        <f t="shared" si="71"/>
        <v>2</v>
      </c>
      <c r="N110"/>
      <c r="O110" s="1">
        <f t="shared" si="79"/>
        <v>1</v>
      </c>
      <c r="P110" s="1">
        <f t="shared" si="79"/>
        <v>0</v>
      </c>
      <c r="Q110" s="1">
        <f t="shared" si="79"/>
        <v>0</v>
      </c>
      <c r="R110" s="1">
        <f t="shared" si="77"/>
        <v>0</v>
      </c>
      <c r="S110" s="1">
        <f t="shared" si="77"/>
        <v>0</v>
      </c>
      <c r="T110" s="1">
        <f t="shared" si="77"/>
        <v>0</v>
      </c>
      <c r="U110" s="1">
        <f t="shared" si="77"/>
        <v>0</v>
      </c>
      <c r="V110" s="1">
        <f t="shared" si="77"/>
        <v>0</v>
      </c>
      <c r="W110" s="1">
        <f t="shared" si="77"/>
        <v>0</v>
      </c>
      <c r="X110" s="1">
        <f t="shared" si="72"/>
        <v>0</v>
      </c>
      <c r="Y110" s="1">
        <f t="shared" si="72"/>
        <v>0</v>
      </c>
      <c r="Z110" s="1">
        <f t="shared" si="72"/>
        <v>0</v>
      </c>
      <c r="AA110" s="1">
        <f t="shared" si="72"/>
        <v>0</v>
      </c>
      <c r="AB110"/>
      <c r="AC110" s="707">
        <v>4</v>
      </c>
      <c r="AD110" s="707"/>
      <c r="AE110" s="707"/>
      <c r="AF110" s="707"/>
      <c r="AG110" s="707"/>
      <c r="AH110" s="707"/>
      <c r="AI110" s="707"/>
      <c r="AJ110" s="707"/>
      <c r="AK110" s="707"/>
      <c r="AL110" s="707"/>
      <c r="AM110" s="707"/>
      <c r="AN110" s="707"/>
      <c r="AO110" s="707"/>
      <c r="AP110"/>
      <c r="AQ110" s="388"/>
      <c r="AR110" s="362">
        <f t="shared" si="75"/>
        <v>1</v>
      </c>
      <c r="AS110" s="362" t="str">
        <f t="shared" si="78"/>
        <v xml:space="preserve"> Q3</v>
      </c>
      <c r="AT110" s="362" t="str">
        <f t="shared" si="76"/>
        <v>生物資源の保全と創出</v>
      </c>
      <c r="AU110" s="451">
        <f t="shared" si="68"/>
        <v>0.3</v>
      </c>
      <c r="AV110" s="451">
        <f t="shared" si="54"/>
        <v>0.3</v>
      </c>
      <c r="AW110" s="451">
        <f t="shared" si="55"/>
        <v>0.3</v>
      </c>
      <c r="AX110" s="451">
        <f t="shared" si="56"/>
        <v>0.3</v>
      </c>
      <c r="AY110" s="451">
        <f t="shared" si="57"/>
        <v>0.3</v>
      </c>
      <c r="AZ110" s="451">
        <f t="shared" si="58"/>
        <v>0.3</v>
      </c>
      <c r="BA110" s="451">
        <f t="shared" si="59"/>
        <v>0.3</v>
      </c>
      <c r="BB110" s="463">
        <f t="shared" si="60"/>
        <v>0.3</v>
      </c>
      <c r="BC110" s="451">
        <f t="shared" si="61"/>
        <v>0.3</v>
      </c>
      <c r="BD110" s="451">
        <f t="shared" si="62"/>
        <v>0.3</v>
      </c>
      <c r="BE110" s="453">
        <f t="shared" si="90"/>
        <v>0</v>
      </c>
      <c r="BF110" s="451">
        <f t="shared" si="63"/>
        <v>0</v>
      </c>
      <c r="BG110" s="451">
        <f t="shared" si="64"/>
        <v>0</v>
      </c>
      <c r="BH110" s="365"/>
      <c r="BI110" s="387">
        <v>1</v>
      </c>
      <c r="BJ110" s="444" t="s">
        <v>105</v>
      </c>
      <c r="BK110" s="481" t="s">
        <v>444</v>
      </c>
      <c r="BL110" s="363">
        <v>0.3</v>
      </c>
      <c r="BM110" s="363">
        <v>0.3</v>
      </c>
      <c r="BN110" s="363">
        <v>0.3</v>
      </c>
      <c r="BO110" s="363">
        <v>0.3</v>
      </c>
      <c r="BP110" s="363">
        <v>0.3</v>
      </c>
      <c r="BQ110" s="363">
        <v>0.3</v>
      </c>
      <c r="BR110" s="363">
        <v>0.3</v>
      </c>
      <c r="BS110" s="392">
        <v>0.3</v>
      </c>
      <c r="BT110" s="363">
        <v>0.3</v>
      </c>
      <c r="BU110" s="429">
        <v>0.3</v>
      </c>
      <c r="BV110" s="547">
        <v>0</v>
      </c>
      <c r="BW110" s="429">
        <v>0</v>
      </c>
      <c r="BX110" s="429">
        <v>0</v>
      </c>
      <c r="BY110"/>
      <c r="BZ110" s="387">
        <v>1</v>
      </c>
      <c r="CA110" s="444" t="s">
        <v>105</v>
      </c>
      <c r="CB110" s="481" t="s">
        <v>444</v>
      </c>
      <c r="CC110" s="429">
        <v>0.3</v>
      </c>
      <c r="CD110" s="429">
        <v>0.3</v>
      </c>
      <c r="CE110" s="429">
        <v>0.3</v>
      </c>
      <c r="CF110" s="429">
        <v>0.3</v>
      </c>
      <c r="CG110" s="429">
        <v>0.3</v>
      </c>
      <c r="CH110" s="429">
        <v>0.3</v>
      </c>
      <c r="CI110" s="429">
        <v>0.3</v>
      </c>
      <c r="CJ110" s="565">
        <v>0.3</v>
      </c>
      <c r="CK110" s="429">
        <v>0.3</v>
      </c>
      <c r="CL110" s="429">
        <v>0.3</v>
      </c>
      <c r="CM110" s="547"/>
      <c r="CN110" s="429"/>
      <c r="CO110" s="429"/>
      <c r="CP110"/>
    </row>
    <row r="111" spans="1:94" s="361" customFormat="1" ht="13.5" customHeight="1" thickBot="1" x14ac:dyDescent="0.2">
      <c r="A111"/>
      <c r="B111" s="257">
        <v>2</v>
      </c>
      <c r="C111" s="258" t="s">
        <v>368</v>
      </c>
      <c r="D111" s="223"/>
      <c r="E111" s="223"/>
      <c r="F111" s="739"/>
      <c r="G111"/>
      <c r="H111" s="770">
        <f>IF(SUMPRODUCT($AC$7:$AL$7,O111:X111)=0,0,SUMPRODUCT($AC$7:$AL$7,AC111:AL111)/SUMPRODUCT($AC$7:$AL$7,O111:X111))</f>
        <v>4</v>
      </c>
      <c r="I111" s="770">
        <f>IF(SUMPRODUCT($AM$7:$AO$7,Y111:AA111)=0,0,SUMPRODUCT($AM$7:$AO$7,AM111:AO111)/SUMPRODUCT($AM$7:$AO$7,Y111:AA111))</f>
        <v>0</v>
      </c>
      <c r="J111" s="217"/>
      <c r="K111" s="760"/>
      <c r="L111" s="617">
        <f t="shared" si="70"/>
        <v>2</v>
      </c>
      <c r="M111" s="1">
        <f t="shared" si="71"/>
        <v>2</v>
      </c>
      <c r="N111"/>
      <c r="O111" s="1">
        <f t="shared" si="79"/>
        <v>1</v>
      </c>
      <c r="P111" s="1">
        <f t="shared" si="79"/>
        <v>0</v>
      </c>
      <c r="Q111" s="1">
        <f t="shared" si="79"/>
        <v>0</v>
      </c>
      <c r="R111" s="1">
        <f t="shared" si="77"/>
        <v>0</v>
      </c>
      <c r="S111" s="1">
        <f t="shared" si="77"/>
        <v>0</v>
      </c>
      <c r="T111" s="1">
        <f t="shared" si="77"/>
        <v>0</v>
      </c>
      <c r="U111" s="1">
        <f t="shared" si="77"/>
        <v>0</v>
      </c>
      <c r="V111" s="1">
        <f t="shared" si="77"/>
        <v>0</v>
      </c>
      <c r="W111" s="1">
        <f t="shared" si="77"/>
        <v>0</v>
      </c>
      <c r="X111" s="1">
        <f t="shared" si="72"/>
        <v>0</v>
      </c>
      <c r="Y111" s="1">
        <f t="shared" si="72"/>
        <v>0</v>
      </c>
      <c r="Z111" s="1">
        <f t="shared" si="72"/>
        <v>0</v>
      </c>
      <c r="AA111" s="1">
        <f t="shared" si="72"/>
        <v>0</v>
      </c>
      <c r="AB111"/>
      <c r="AC111" s="708">
        <v>4</v>
      </c>
      <c r="AD111" s="708"/>
      <c r="AE111" s="708"/>
      <c r="AF111" s="708"/>
      <c r="AG111" s="708"/>
      <c r="AH111" s="708"/>
      <c r="AI111" s="708"/>
      <c r="AJ111" s="708"/>
      <c r="AK111" s="708"/>
      <c r="AL111" s="708"/>
      <c r="AM111" s="708"/>
      <c r="AN111" s="708"/>
      <c r="AO111" s="708"/>
      <c r="AP111"/>
      <c r="AQ111" s="388"/>
      <c r="AR111" s="362">
        <f t="shared" si="75"/>
        <v>2</v>
      </c>
      <c r="AS111" s="362" t="str">
        <f t="shared" si="78"/>
        <v xml:space="preserve"> Q3</v>
      </c>
      <c r="AT111" s="362" t="str">
        <f t="shared" si="76"/>
        <v>まちなみ・景観への配慮</v>
      </c>
      <c r="AU111" s="451">
        <f t="shared" si="68"/>
        <v>0.4</v>
      </c>
      <c r="AV111" s="451">
        <f t="shared" si="54"/>
        <v>0.4</v>
      </c>
      <c r="AW111" s="451">
        <f t="shared" si="55"/>
        <v>0.4</v>
      </c>
      <c r="AX111" s="451">
        <f t="shared" si="56"/>
        <v>0.4</v>
      </c>
      <c r="AY111" s="451">
        <f t="shared" si="57"/>
        <v>0.4</v>
      </c>
      <c r="AZ111" s="451">
        <f t="shared" si="58"/>
        <v>0.4</v>
      </c>
      <c r="BA111" s="451">
        <f t="shared" si="59"/>
        <v>0.4</v>
      </c>
      <c r="BB111" s="463">
        <f t="shared" si="60"/>
        <v>0.4</v>
      </c>
      <c r="BC111" s="451">
        <f t="shared" si="61"/>
        <v>0.4</v>
      </c>
      <c r="BD111" s="451">
        <f t="shared" si="62"/>
        <v>0.4</v>
      </c>
      <c r="BE111" s="453">
        <f t="shared" si="90"/>
        <v>0</v>
      </c>
      <c r="BF111" s="451">
        <f t="shared" si="63"/>
        <v>0</v>
      </c>
      <c r="BG111" s="451">
        <f t="shared" si="64"/>
        <v>0</v>
      </c>
      <c r="BH111" s="365"/>
      <c r="BI111" s="387">
        <v>2</v>
      </c>
      <c r="BJ111" s="444" t="s">
        <v>105</v>
      </c>
      <c r="BK111" s="481" t="s">
        <v>888</v>
      </c>
      <c r="BL111" s="363">
        <v>0.4</v>
      </c>
      <c r="BM111" s="363">
        <v>0.4</v>
      </c>
      <c r="BN111" s="363">
        <v>0.4</v>
      </c>
      <c r="BO111" s="363">
        <v>0.4</v>
      </c>
      <c r="BP111" s="363">
        <v>0.4</v>
      </c>
      <c r="BQ111" s="363">
        <v>0.4</v>
      </c>
      <c r="BR111" s="363">
        <v>0.4</v>
      </c>
      <c r="BS111" s="392">
        <v>0.4</v>
      </c>
      <c r="BT111" s="363">
        <v>0.4</v>
      </c>
      <c r="BU111" s="429">
        <v>0.4</v>
      </c>
      <c r="BV111" s="547">
        <v>0</v>
      </c>
      <c r="BW111" s="429">
        <v>0</v>
      </c>
      <c r="BX111" s="429">
        <v>0</v>
      </c>
      <c r="BY111"/>
      <c r="BZ111" s="387">
        <v>2</v>
      </c>
      <c r="CA111" s="444" t="s">
        <v>105</v>
      </c>
      <c r="CB111" s="481" t="s">
        <v>612</v>
      </c>
      <c r="CC111" s="429">
        <v>0.4</v>
      </c>
      <c r="CD111" s="429">
        <v>0.4</v>
      </c>
      <c r="CE111" s="429">
        <v>0.4</v>
      </c>
      <c r="CF111" s="429">
        <v>0.4</v>
      </c>
      <c r="CG111" s="429">
        <v>0.4</v>
      </c>
      <c r="CH111" s="429">
        <v>0.4</v>
      </c>
      <c r="CI111" s="429">
        <v>0.4</v>
      </c>
      <c r="CJ111" s="565">
        <v>0.4</v>
      </c>
      <c r="CK111" s="429">
        <v>0.4</v>
      </c>
      <c r="CL111" s="429">
        <v>0.4</v>
      </c>
      <c r="CM111" s="547"/>
      <c r="CN111" s="429"/>
      <c r="CO111" s="429"/>
      <c r="CP111"/>
    </row>
    <row r="112" spans="1:94" s="361" customFormat="1" ht="13.5" customHeight="1" thickBot="1" x14ac:dyDescent="0.2">
      <c r="A112"/>
      <c r="B112" s="251">
        <v>3</v>
      </c>
      <c r="C112" s="259" t="s">
        <v>369</v>
      </c>
      <c r="D112" s="207"/>
      <c r="E112" s="207"/>
      <c r="F112" s="741"/>
      <c r="G112"/>
      <c r="H112" s="693"/>
      <c r="I112" s="694"/>
      <c r="J112" s="209" t="str">
        <f>IF(COUNTIF(J113:J114,$AA$3)&gt;=ROWS(J113:J114),$AA$3,"")</f>
        <v/>
      </c>
      <c r="K112" s="760" t="str">
        <f>IF(COUNTIF(K113:K114,$AA$3)&gt;=ROWS(K113:K114),$AA$3,"")</f>
        <v/>
      </c>
      <c r="L112" s="617">
        <f t="shared" si="70"/>
        <v>2</v>
      </c>
      <c r="M112" s="1">
        <f t="shared" si="71"/>
        <v>2</v>
      </c>
      <c r="N112"/>
      <c r="O112" s="1">
        <f t="shared" si="79"/>
        <v>0</v>
      </c>
      <c r="P112" s="1">
        <f t="shared" si="79"/>
        <v>0</v>
      </c>
      <c r="Q112" s="1">
        <f t="shared" si="79"/>
        <v>0</v>
      </c>
      <c r="R112" s="1">
        <f t="shared" si="77"/>
        <v>0</v>
      </c>
      <c r="S112" s="1">
        <f t="shared" si="77"/>
        <v>0</v>
      </c>
      <c r="T112" s="1">
        <f t="shared" si="77"/>
        <v>0</v>
      </c>
      <c r="U112" s="1">
        <f t="shared" si="77"/>
        <v>0</v>
      </c>
      <c r="V112" s="1">
        <f t="shared" si="77"/>
        <v>0</v>
      </c>
      <c r="W112" s="1">
        <f t="shared" si="77"/>
        <v>0</v>
      </c>
      <c r="X112" s="1">
        <f t="shared" si="72"/>
        <v>0</v>
      </c>
      <c r="Y112" s="1">
        <f t="shared" si="72"/>
        <v>0</v>
      </c>
      <c r="Z112" s="1">
        <f t="shared" si="72"/>
        <v>0</v>
      </c>
      <c r="AA112" s="1">
        <f t="shared" si="72"/>
        <v>0</v>
      </c>
      <c r="AB112"/>
      <c r="AC112" s="695" t="s">
        <v>838</v>
      </c>
      <c r="AD112" s="695" t="s">
        <v>838</v>
      </c>
      <c r="AE112" s="695" t="s">
        <v>838</v>
      </c>
      <c r="AF112" s="695" t="s">
        <v>838</v>
      </c>
      <c r="AG112" s="695" t="s">
        <v>838</v>
      </c>
      <c r="AH112" s="695" t="s">
        <v>838</v>
      </c>
      <c r="AI112" s="695" t="s">
        <v>838</v>
      </c>
      <c r="AJ112" s="695" t="s">
        <v>838</v>
      </c>
      <c r="AK112" s="695" t="s">
        <v>838</v>
      </c>
      <c r="AL112" s="695" t="s">
        <v>838</v>
      </c>
      <c r="AM112" s="695" t="s">
        <v>838</v>
      </c>
      <c r="AN112" s="695" t="s">
        <v>838</v>
      </c>
      <c r="AO112" s="695" t="s">
        <v>838</v>
      </c>
      <c r="AP112"/>
      <c r="AQ112" s="388"/>
      <c r="AR112" s="362">
        <f t="shared" si="75"/>
        <v>3</v>
      </c>
      <c r="AS112" s="362" t="str">
        <f t="shared" si="78"/>
        <v xml:space="preserve"> Q3</v>
      </c>
      <c r="AT112" s="362" t="str">
        <f t="shared" si="76"/>
        <v>地域性・アメニティへの配慮</v>
      </c>
      <c r="AU112" s="451">
        <f t="shared" si="68"/>
        <v>0.3</v>
      </c>
      <c r="AV112" s="451">
        <f t="shared" si="54"/>
        <v>0.3</v>
      </c>
      <c r="AW112" s="451">
        <f t="shared" si="55"/>
        <v>0.3</v>
      </c>
      <c r="AX112" s="451">
        <f t="shared" si="56"/>
        <v>0.3</v>
      </c>
      <c r="AY112" s="451">
        <f t="shared" si="57"/>
        <v>0.3</v>
      </c>
      <c r="AZ112" s="451">
        <f t="shared" si="58"/>
        <v>0.3</v>
      </c>
      <c r="BA112" s="451">
        <f t="shared" si="59"/>
        <v>0.3</v>
      </c>
      <c r="BB112" s="463">
        <f t="shared" si="60"/>
        <v>0.3</v>
      </c>
      <c r="BC112" s="451">
        <f t="shared" si="61"/>
        <v>0.3</v>
      </c>
      <c r="BD112" s="451">
        <f t="shared" si="62"/>
        <v>0.3</v>
      </c>
      <c r="BE112" s="453">
        <f t="shared" si="90"/>
        <v>0</v>
      </c>
      <c r="BF112" s="451">
        <f t="shared" si="63"/>
        <v>0</v>
      </c>
      <c r="BG112" s="451">
        <f t="shared" si="64"/>
        <v>0</v>
      </c>
      <c r="BH112" s="365"/>
      <c r="BI112" s="387">
        <v>3</v>
      </c>
      <c r="BJ112" s="444" t="s">
        <v>105</v>
      </c>
      <c r="BK112" s="481" t="s">
        <v>889</v>
      </c>
      <c r="BL112" s="363">
        <v>0.3</v>
      </c>
      <c r="BM112" s="363">
        <v>0.3</v>
      </c>
      <c r="BN112" s="363">
        <v>0.3</v>
      </c>
      <c r="BO112" s="363">
        <v>0.3</v>
      </c>
      <c r="BP112" s="363">
        <v>0.3</v>
      </c>
      <c r="BQ112" s="363">
        <v>0.3</v>
      </c>
      <c r="BR112" s="363">
        <v>0.3</v>
      </c>
      <c r="BS112" s="392">
        <v>0.3</v>
      </c>
      <c r="BT112" s="363">
        <v>0.3</v>
      </c>
      <c r="BU112" s="429">
        <v>0.3</v>
      </c>
      <c r="BV112" s="547">
        <v>0</v>
      </c>
      <c r="BW112" s="429">
        <v>0</v>
      </c>
      <c r="BX112" s="429">
        <v>0</v>
      </c>
      <c r="BY112"/>
      <c r="BZ112" s="387">
        <v>3</v>
      </c>
      <c r="CA112" s="444" t="s">
        <v>105</v>
      </c>
      <c r="CB112" s="481" t="s">
        <v>613</v>
      </c>
      <c r="CC112" s="429">
        <v>0.3</v>
      </c>
      <c r="CD112" s="429">
        <v>0.3</v>
      </c>
      <c r="CE112" s="429">
        <v>0.3</v>
      </c>
      <c r="CF112" s="429">
        <v>0.3</v>
      </c>
      <c r="CG112" s="429">
        <v>0.3</v>
      </c>
      <c r="CH112" s="429">
        <v>0.3</v>
      </c>
      <c r="CI112" s="429">
        <v>0.3</v>
      </c>
      <c r="CJ112" s="565">
        <v>0.3</v>
      </c>
      <c r="CK112" s="429">
        <v>0.3</v>
      </c>
      <c r="CL112" s="429">
        <v>0.3</v>
      </c>
      <c r="CM112" s="547"/>
      <c r="CN112" s="429"/>
      <c r="CO112" s="429"/>
      <c r="CP112"/>
    </row>
    <row r="113" spans="1:94" s="361" customFormat="1" ht="13.5" customHeight="1" x14ac:dyDescent="0.15">
      <c r="A113"/>
      <c r="B113" s="200"/>
      <c r="C113" s="260">
        <v>3.1</v>
      </c>
      <c r="D113" s="261" t="s">
        <v>370</v>
      </c>
      <c r="E113" s="262"/>
      <c r="F113" s="741"/>
      <c r="G113"/>
      <c r="H113" s="678">
        <f>IF(SUMPRODUCT($AC$7:$AL$7,O113:X113)=0,0,SUMPRODUCT($AC$7:$AL$7,AC113:AL113)/SUMPRODUCT($AC$7:$AL$7,O113:X113))</f>
        <v>4</v>
      </c>
      <c r="I113" s="678">
        <f>IF(SUMPRODUCT($AM$7:$AO$7,Y113:AA113)=0,0,SUMPRODUCT($AM$7:$AO$7,AM113:AO113)/SUMPRODUCT($AM$7:$AO$7,Y113:AA113))</f>
        <v>0</v>
      </c>
      <c r="J113" s="212"/>
      <c r="K113" s="760"/>
      <c r="L113" s="617">
        <f t="shared" si="70"/>
        <v>2</v>
      </c>
      <c r="M113" s="1">
        <f t="shared" si="71"/>
        <v>2</v>
      </c>
      <c r="N113"/>
      <c r="O113" s="1">
        <f t="shared" si="79"/>
        <v>1</v>
      </c>
      <c r="P113" s="1">
        <f t="shared" si="79"/>
        <v>0</v>
      </c>
      <c r="Q113" s="1">
        <f t="shared" si="79"/>
        <v>0</v>
      </c>
      <c r="R113" s="1">
        <f t="shared" si="77"/>
        <v>0</v>
      </c>
      <c r="S113" s="1">
        <f t="shared" si="77"/>
        <v>0</v>
      </c>
      <c r="T113" s="1">
        <f t="shared" si="77"/>
        <v>0</v>
      </c>
      <c r="U113" s="1">
        <f t="shared" si="77"/>
        <v>0</v>
      </c>
      <c r="V113" s="1">
        <f t="shared" si="77"/>
        <v>0</v>
      </c>
      <c r="W113" s="1">
        <f t="shared" si="77"/>
        <v>0</v>
      </c>
      <c r="X113" s="1">
        <f t="shared" si="72"/>
        <v>0</v>
      </c>
      <c r="Y113" s="1">
        <f t="shared" si="72"/>
        <v>0</v>
      </c>
      <c r="Z113" s="1">
        <f t="shared" si="72"/>
        <v>0</v>
      </c>
      <c r="AA113" s="1">
        <f t="shared" si="72"/>
        <v>0</v>
      </c>
      <c r="AB113"/>
      <c r="AC113" s="679">
        <v>4</v>
      </c>
      <c r="AD113" s="707"/>
      <c r="AE113" s="707"/>
      <c r="AF113" s="707"/>
      <c r="AG113" s="707"/>
      <c r="AH113" s="707"/>
      <c r="AI113" s="707"/>
      <c r="AJ113" s="707"/>
      <c r="AK113" s="707"/>
      <c r="AL113" s="707"/>
      <c r="AM113" s="707"/>
      <c r="AN113" s="707"/>
      <c r="AO113" s="707"/>
      <c r="AP113"/>
      <c r="AQ113" s="388"/>
      <c r="AR113" s="366" t="str">
        <f t="shared" si="75"/>
        <v>3.1</v>
      </c>
      <c r="AS113" s="366" t="str">
        <f t="shared" si="78"/>
        <v xml:space="preserve"> Q3 3</v>
      </c>
      <c r="AT113" s="366" t="str">
        <f t="shared" si="76"/>
        <v>地域性への配慮、快適性の向上</v>
      </c>
      <c r="AU113" s="467">
        <f t="shared" si="68"/>
        <v>0.5</v>
      </c>
      <c r="AV113" s="467">
        <f t="shared" si="54"/>
        <v>0.5</v>
      </c>
      <c r="AW113" s="467">
        <f t="shared" si="55"/>
        <v>0.5</v>
      </c>
      <c r="AX113" s="467">
        <f t="shared" si="56"/>
        <v>0.5</v>
      </c>
      <c r="AY113" s="467">
        <f t="shared" si="57"/>
        <v>0.5</v>
      </c>
      <c r="AZ113" s="467">
        <f t="shared" si="58"/>
        <v>0.5</v>
      </c>
      <c r="BA113" s="467">
        <f t="shared" si="59"/>
        <v>0.5</v>
      </c>
      <c r="BB113" s="467">
        <f t="shared" si="60"/>
        <v>0.5</v>
      </c>
      <c r="BC113" s="467">
        <f t="shared" si="61"/>
        <v>0.5</v>
      </c>
      <c r="BD113" s="467">
        <f t="shared" si="62"/>
        <v>0.5</v>
      </c>
      <c r="BE113" s="468">
        <f t="shared" si="90"/>
        <v>0</v>
      </c>
      <c r="BF113" s="467">
        <f t="shared" si="63"/>
        <v>0</v>
      </c>
      <c r="BG113" s="467">
        <f t="shared" si="64"/>
        <v>0</v>
      </c>
      <c r="BH113" s="365"/>
      <c r="BI113" s="393" t="s">
        <v>890</v>
      </c>
      <c r="BJ113" s="425" t="s">
        <v>106</v>
      </c>
      <c r="BK113" s="568" t="s">
        <v>891</v>
      </c>
      <c r="BL113" s="401">
        <v>0.5</v>
      </c>
      <c r="BM113" s="401">
        <v>0.5</v>
      </c>
      <c r="BN113" s="401">
        <v>0.5</v>
      </c>
      <c r="BO113" s="401">
        <v>0.5</v>
      </c>
      <c r="BP113" s="401">
        <v>0.5</v>
      </c>
      <c r="BQ113" s="401">
        <v>0.5</v>
      </c>
      <c r="BR113" s="401">
        <v>0.5</v>
      </c>
      <c r="BS113" s="401">
        <v>0.5</v>
      </c>
      <c r="BT113" s="401">
        <v>0.5</v>
      </c>
      <c r="BU113" s="569">
        <v>0.5</v>
      </c>
      <c r="BV113" s="570">
        <v>0</v>
      </c>
      <c r="BW113" s="569">
        <v>0</v>
      </c>
      <c r="BX113" s="569">
        <v>0</v>
      </c>
      <c r="BY113"/>
      <c r="BZ113" s="393" t="s">
        <v>615</v>
      </c>
      <c r="CA113" s="425" t="s">
        <v>106</v>
      </c>
      <c r="CB113" s="568" t="s">
        <v>617</v>
      </c>
      <c r="CC113" s="569">
        <v>0.5</v>
      </c>
      <c r="CD113" s="569">
        <v>0.5</v>
      </c>
      <c r="CE113" s="569">
        <v>0.5</v>
      </c>
      <c r="CF113" s="569">
        <v>0.5</v>
      </c>
      <c r="CG113" s="569">
        <v>0.5</v>
      </c>
      <c r="CH113" s="569">
        <v>0.5</v>
      </c>
      <c r="CI113" s="569">
        <v>0.5</v>
      </c>
      <c r="CJ113" s="569">
        <v>0.5</v>
      </c>
      <c r="CK113" s="569">
        <v>0.5</v>
      </c>
      <c r="CL113" s="569">
        <v>0.5</v>
      </c>
      <c r="CM113" s="570"/>
      <c r="CN113" s="569"/>
      <c r="CO113" s="569"/>
      <c r="CP113"/>
    </row>
    <row r="114" spans="1:94" s="361" customFormat="1" ht="13.5" customHeight="1" thickBot="1" x14ac:dyDescent="0.2">
      <c r="A114"/>
      <c r="B114" s="311"/>
      <c r="C114" s="263">
        <v>3.2</v>
      </c>
      <c r="D114" s="254" t="s">
        <v>371</v>
      </c>
      <c r="E114" s="264"/>
      <c r="F114" s="739"/>
      <c r="G114"/>
      <c r="H114" s="673">
        <f>IF(SUMPRODUCT($AC$7:$AL$7,O114:X114)=0,0,SUMPRODUCT($AC$7:$AL$7,AC114:AL114)/SUMPRODUCT($AC$7:$AL$7,O114:X114))</f>
        <v>4</v>
      </c>
      <c r="I114" s="673">
        <f>IF(SUMPRODUCT($AM$7:$AO$7,Y114:AA114)=0,0,SUMPRODUCT($AM$7:$AO$7,AM114:AO114)/SUMPRODUCT($AM$7:$AO$7,Y114:AA114))</f>
        <v>0</v>
      </c>
      <c r="J114" s="216"/>
      <c r="K114" s="760"/>
      <c r="L114" s="617">
        <f t="shared" si="70"/>
        <v>2</v>
      </c>
      <c r="M114" s="1">
        <f t="shared" si="71"/>
        <v>2</v>
      </c>
      <c r="N114"/>
      <c r="O114" s="1">
        <f t="shared" si="79"/>
        <v>1</v>
      </c>
      <c r="P114" s="1">
        <f t="shared" si="79"/>
        <v>0</v>
      </c>
      <c r="Q114" s="1">
        <f t="shared" si="79"/>
        <v>0</v>
      </c>
      <c r="R114" s="1">
        <f t="shared" si="77"/>
        <v>0</v>
      </c>
      <c r="S114" s="1">
        <f t="shared" si="77"/>
        <v>0</v>
      </c>
      <c r="T114" s="1">
        <f t="shared" si="77"/>
        <v>0</v>
      </c>
      <c r="U114" s="1">
        <f t="shared" si="77"/>
        <v>0</v>
      </c>
      <c r="V114" s="1">
        <f t="shared" si="77"/>
        <v>0</v>
      </c>
      <c r="W114" s="1">
        <f t="shared" si="77"/>
        <v>0</v>
      </c>
      <c r="X114" s="1">
        <f t="shared" si="72"/>
        <v>0</v>
      </c>
      <c r="Y114" s="1">
        <f t="shared" si="72"/>
        <v>0</v>
      </c>
      <c r="Z114" s="1">
        <f t="shared" si="72"/>
        <v>0</v>
      </c>
      <c r="AA114" s="1">
        <f t="shared" si="72"/>
        <v>0</v>
      </c>
      <c r="AB114"/>
      <c r="AC114" s="674">
        <v>4</v>
      </c>
      <c r="AD114" s="683"/>
      <c r="AE114" s="683"/>
      <c r="AF114" s="683"/>
      <c r="AG114" s="683"/>
      <c r="AH114" s="683"/>
      <c r="AI114" s="683"/>
      <c r="AJ114" s="683"/>
      <c r="AK114" s="683"/>
      <c r="AL114" s="683"/>
      <c r="AM114" s="683"/>
      <c r="AN114" s="683"/>
      <c r="AO114" s="683"/>
      <c r="AP114"/>
      <c r="AQ114" s="388"/>
      <c r="AR114" s="366" t="str">
        <f t="shared" si="75"/>
        <v>3.2</v>
      </c>
      <c r="AS114" s="366" t="str">
        <f t="shared" si="78"/>
        <v xml:space="preserve"> Q3 3</v>
      </c>
      <c r="AT114" s="366" t="str">
        <f t="shared" si="76"/>
        <v>敷地内温熱環境の向上</v>
      </c>
      <c r="AU114" s="467">
        <f t="shared" si="68"/>
        <v>0.5</v>
      </c>
      <c r="AV114" s="467">
        <f t="shared" si="54"/>
        <v>0.5</v>
      </c>
      <c r="AW114" s="467">
        <f t="shared" si="55"/>
        <v>0.5</v>
      </c>
      <c r="AX114" s="467">
        <f t="shared" si="56"/>
        <v>0.5</v>
      </c>
      <c r="AY114" s="467">
        <f t="shared" si="57"/>
        <v>0.5</v>
      </c>
      <c r="AZ114" s="467">
        <f t="shared" si="58"/>
        <v>0.5</v>
      </c>
      <c r="BA114" s="467">
        <f t="shared" si="59"/>
        <v>0.5</v>
      </c>
      <c r="BB114" s="467">
        <f t="shared" si="60"/>
        <v>0.5</v>
      </c>
      <c r="BC114" s="467">
        <f t="shared" si="61"/>
        <v>0.5</v>
      </c>
      <c r="BD114" s="467">
        <f t="shared" si="62"/>
        <v>0.5</v>
      </c>
      <c r="BE114" s="468">
        <f t="shared" si="90"/>
        <v>0</v>
      </c>
      <c r="BF114" s="467">
        <f t="shared" si="63"/>
        <v>0</v>
      </c>
      <c r="BG114" s="467">
        <f t="shared" si="64"/>
        <v>0</v>
      </c>
      <c r="BH114" s="365"/>
      <c r="BI114" s="393" t="s">
        <v>892</v>
      </c>
      <c r="BJ114" s="425" t="s">
        <v>106</v>
      </c>
      <c r="BK114" s="568" t="s">
        <v>893</v>
      </c>
      <c r="BL114" s="401">
        <v>0.5</v>
      </c>
      <c r="BM114" s="401">
        <v>0.5</v>
      </c>
      <c r="BN114" s="401">
        <v>0.5</v>
      </c>
      <c r="BO114" s="401">
        <v>0.5</v>
      </c>
      <c r="BP114" s="401">
        <v>0.5</v>
      </c>
      <c r="BQ114" s="401">
        <v>0.5</v>
      </c>
      <c r="BR114" s="401">
        <v>0.5</v>
      </c>
      <c r="BS114" s="401">
        <v>0.5</v>
      </c>
      <c r="BT114" s="401">
        <v>0.5</v>
      </c>
      <c r="BU114" s="569">
        <v>0.5</v>
      </c>
      <c r="BV114" s="570">
        <v>0</v>
      </c>
      <c r="BW114" s="569">
        <v>0</v>
      </c>
      <c r="BX114" s="569">
        <v>0</v>
      </c>
      <c r="BY114"/>
      <c r="BZ114" s="393" t="s">
        <v>619</v>
      </c>
      <c r="CA114" s="425" t="s">
        <v>106</v>
      </c>
      <c r="CB114" s="568" t="s">
        <v>621</v>
      </c>
      <c r="CC114" s="569">
        <v>0.5</v>
      </c>
      <c r="CD114" s="569">
        <v>0.5</v>
      </c>
      <c r="CE114" s="569">
        <v>0.5</v>
      </c>
      <c r="CF114" s="569">
        <v>0.5</v>
      </c>
      <c r="CG114" s="569">
        <v>0.5</v>
      </c>
      <c r="CH114" s="569">
        <v>0.5</v>
      </c>
      <c r="CI114" s="569">
        <v>0.5</v>
      </c>
      <c r="CJ114" s="569">
        <v>0.5</v>
      </c>
      <c r="CK114" s="569">
        <v>0.5</v>
      </c>
      <c r="CL114" s="569">
        <v>0.5</v>
      </c>
      <c r="CM114" s="570"/>
      <c r="CN114" s="569"/>
      <c r="CO114" s="569"/>
      <c r="CP114"/>
    </row>
    <row r="115" spans="1:94" s="361" customFormat="1" ht="13.5" hidden="1" customHeight="1" x14ac:dyDescent="0.15">
      <c r="A115"/>
      <c r="B115" s="490"/>
      <c r="C115" s="491"/>
      <c r="D115" s="492"/>
      <c r="E115" s="493"/>
      <c r="F115" s="747"/>
      <c r="G115"/>
      <c r="H115" s="699">
        <f t="shared" si="84"/>
        <v>0</v>
      </c>
      <c r="I115" s="700">
        <f t="shared" si="85"/>
        <v>0</v>
      </c>
      <c r="J115" s="265"/>
      <c r="K115" s="680"/>
      <c r="L115" s="617">
        <f t="shared" si="70"/>
        <v>2</v>
      </c>
      <c r="M115" s="1">
        <f t="shared" si="71"/>
        <v>2</v>
      </c>
      <c r="N115"/>
      <c r="O115" s="1">
        <f t="shared" si="79"/>
        <v>0</v>
      </c>
      <c r="P115" s="1">
        <f t="shared" si="79"/>
        <v>0</v>
      </c>
      <c r="Q115" s="1">
        <f t="shared" si="79"/>
        <v>0</v>
      </c>
      <c r="R115" s="1">
        <f t="shared" si="77"/>
        <v>0</v>
      </c>
      <c r="S115" s="1">
        <f t="shared" si="77"/>
        <v>0</v>
      </c>
      <c r="T115" s="1">
        <f t="shared" si="77"/>
        <v>0</v>
      </c>
      <c r="U115" s="1">
        <f t="shared" si="77"/>
        <v>0</v>
      </c>
      <c r="V115" s="1">
        <f t="shared" si="77"/>
        <v>0</v>
      </c>
      <c r="W115" s="1">
        <f t="shared" si="77"/>
        <v>0</v>
      </c>
      <c r="X115" s="1">
        <f t="shared" si="72"/>
        <v>0</v>
      </c>
      <c r="Y115" s="1">
        <f t="shared" si="72"/>
        <v>0</v>
      </c>
      <c r="Z115" s="1">
        <f t="shared" si="72"/>
        <v>0</v>
      </c>
      <c r="AA115" s="1">
        <f t="shared" si="72"/>
        <v>0</v>
      </c>
      <c r="AB115"/>
      <c r="AC115" s="681"/>
      <c r="AD115" s="681"/>
      <c r="AE115" s="681"/>
      <c r="AF115" s="681"/>
      <c r="AG115" s="681"/>
      <c r="AH115" s="681"/>
      <c r="AI115" s="681"/>
      <c r="AJ115" s="681"/>
      <c r="AK115" s="681"/>
      <c r="AL115" s="681"/>
      <c r="AM115" s="681"/>
      <c r="AN115" s="681"/>
      <c r="AO115" s="681"/>
      <c r="AP115"/>
      <c r="AQ115" s="388"/>
      <c r="AR115" s="403">
        <f t="shared" si="75"/>
        <v>0</v>
      </c>
      <c r="AS115" s="403" t="str">
        <f t="shared" si="78"/>
        <v xml:space="preserve"> Q</v>
      </c>
      <c r="AT115" s="403">
        <f t="shared" si="76"/>
        <v>0</v>
      </c>
      <c r="AU115" s="470">
        <f t="shared" si="68"/>
        <v>0</v>
      </c>
      <c r="AV115" s="470">
        <f t="shared" si="54"/>
        <v>0</v>
      </c>
      <c r="AW115" s="470">
        <f t="shared" si="55"/>
        <v>0</v>
      </c>
      <c r="AX115" s="470">
        <f t="shared" si="56"/>
        <v>0</v>
      </c>
      <c r="AY115" s="470">
        <f t="shared" si="57"/>
        <v>0</v>
      </c>
      <c r="AZ115" s="470">
        <f t="shared" si="58"/>
        <v>0</v>
      </c>
      <c r="BA115" s="470">
        <f t="shared" si="59"/>
        <v>0</v>
      </c>
      <c r="BB115" s="471">
        <f t="shared" si="60"/>
        <v>0</v>
      </c>
      <c r="BC115" s="470">
        <f t="shared" si="61"/>
        <v>0</v>
      </c>
      <c r="BD115" s="470">
        <f t="shared" si="62"/>
        <v>0</v>
      </c>
      <c r="BE115" s="472">
        <f t="shared" si="90"/>
        <v>0</v>
      </c>
      <c r="BF115" s="470">
        <f t="shared" si="63"/>
        <v>0</v>
      </c>
      <c r="BG115" s="470">
        <f t="shared" si="64"/>
        <v>0</v>
      </c>
      <c r="BH115" s="365"/>
      <c r="BI115" s="387"/>
      <c r="BJ115" s="444" t="s">
        <v>17</v>
      </c>
      <c r="BK115" s="481"/>
      <c r="BL115" s="429">
        <v>0</v>
      </c>
      <c r="BM115" s="429">
        <v>0</v>
      </c>
      <c r="BN115" s="429">
        <v>0</v>
      </c>
      <c r="BO115" s="429">
        <v>0</v>
      </c>
      <c r="BP115" s="429">
        <v>0</v>
      </c>
      <c r="BQ115" s="429">
        <v>0</v>
      </c>
      <c r="BR115" s="429">
        <v>0</v>
      </c>
      <c r="BS115" s="565">
        <v>0</v>
      </c>
      <c r="BT115" s="429">
        <v>0</v>
      </c>
      <c r="BU115" s="429">
        <v>0</v>
      </c>
      <c r="BV115" s="547">
        <v>0</v>
      </c>
      <c r="BW115" s="429">
        <v>0</v>
      </c>
      <c r="BX115" s="429">
        <v>0</v>
      </c>
      <c r="BY115"/>
      <c r="BZ115" s="387"/>
      <c r="CA115" s="444" t="s">
        <v>17</v>
      </c>
      <c r="CB115" s="481"/>
      <c r="CC115" s="429"/>
      <c r="CD115" s="429"/>
      <c r="CE115" s="429"/>
      <c r="CF115" s="429"/>
      <c r="CG115" s="429"/>
      <c r="CH115" s="429"/>
      <c r="CI115" s="429"/>
      <c r="CJ115" s="565"/>
      <c r="CK115" s="429"/>
      <c r="CL115" s="429"/>
      <c r="CM115" s="547"/>
      <c r="CN115" s="429"/>
      <c r="CO115" s="429"/>
      <c r="CP115"/>
    </row>
    <row r="116" spans="1:94" s="354" customFormat="1" ht="13.5" customHeight="1" thickBot="1" x14ac:dyDescent="0.2">
      <c r="A116"/>
      <c r="B116" s="267" t="s">
        <v>372</v>
      </c>
      <c r="C116" s="268"/>
      <c r="D116" s="268"/>
      <c r="E116" s="268"/>
      <c r="F116" s="748"/>
      <c r="G116"/>
      <c r="H116" s="709"/>
      <c r="I116" s="710"/>
      <c r="J116" s="269"/>
      <c r="K116" s="270"/>
      <c r="L116" s="617">
        <f t="shared" si="70"/>
        <v>2</v>
      </c>
      <c r="M116" s="1">
        <f t="shared" si="71"/>
        <v>2</v>
      </c>
      <c r="N116"/>
      <c r="O116" s="1">
        <f t="shared" si="79"/>
        <v>0</v>
      </c>
      <c r="P116" s="1">
        <f t="shared" si="79"/>
        <v>0</v>
      </c>
      <c r="Q116" s="1">
        <f t="shared" si="79"/>
        <v>0</v>
      </c>
      <c r="R116" s="1">
        <f t="shared" si="77"/>
        <v>0</v>
      </c>
      <c r="S116" s="1">
        <f t="shared" si="77"/>
        <v>0</v>
      </c>
      <c r="T116" s="1">
        <f t="shared" si="77"/>
        <v>0</v>
      </c>
      <c r="U116" s="1">
        <f t="shared" si="77"/>
        <v>0</v>
      </c>
      <c r="V116" s="1">
        <f t="shared" si="77"/>
        <v>0</v>
      </c>
      <c r="W116" s="1">
        <f t="shared" si="77"/>
        <v>0</v>
      </c>
      <c r="X116" s="1">
        <f t="shared" si="72"/>
        <v>0</v>
      </c>
      <c r="Y116" s="1">
        <f t="shared" si="72"/>
        <v>0</v>
      </c>
      <c r="Z116" s="1">
        <f t="shared" si="72"/>
        <v>0</v>
      </c>
      <c r="AA116" s="1">
        <f t="shared" si="72"/>
        <v>0</v>
      </c>
      <c r="AB116"/>
      <c r="AC116" s="711"/>
      <c r="AD116" s="711"/>
      <c r="AE116" s="711"/>
      <c r="AF116" s="711"/>
      <c r="AG116" s="711"/>
      <c r="AH116" s="711"/>
      <c r="AI116" s="711"/>
      <c r="AJ116" s="711"/>
      <c r="AK116" s="711"/>
      <c r="AL116" s="711"/>
      <c r="AM116" s="711"/>
      <c r="AN116" s="711"/>
      <c r="AO116" s="711"/>
      <c r="AP116"/>
      <c r="AQ116" s="348"/>
      <c r="AR116" s="404" t="str">
        <f t="shared" ref="AR116:AR151" si="92">IF($AR$3=1,BI116,BZ116)</f>
        <v>LR</v>
      </c>
      <c r="AS116" s="404" t="str">
        <f t="shared" si="78"/>
        <v xml:space="preserve"> </v>
      </c>
      <c r="AT116" s="404" t="str">
        <f t="shared" si="76"/>
        <v>建築物の環境負荷低減性</v>
      </c>
      <c r="AU116" s="350">
        <f t="shared" si="68"/>
        <v>0</v>
      </c>
      <c r="AV116" s="350">
        <f t="shared" si="54"/>
        <v>0</v>
      </c>
      <c r="AW116" s="350">
        <f t="shared" si="55"/>
        <v>0</v>
      </c>
      <c r="AX116" s="350">
        <f t="shared" si="56"/>
        <v>0</v>
      </c>
      <c r="AY116" s="350">
        <f t="shared" si="57"/>
        <v>0</v>
      </c>
      <c r="AZ116" s="350">
        <f t="shared" si="58"/>
        <v>0</v>
      </c>
      <c r="BA116" s="350">
        <f t="shared" si="59"/>
        <v>0</v>
      </c>
      <c r="BB116" s="351">
        <f t="shared" si="60"/>
        <v>0</v>
      </c>
      <c r="BC116" s="350">
        <f t="shared" si="61"/>
        <v>0</v>
      </c>
      <c r="BD116" s="350">
        <f t="shared" si="62"/>
        <v>0</v>
      </c>
      <c r="BE116" s="352">
        <f t="shared" si="90"/>
        <v>0</v>
      </c>
      <c r="BF116" s="473">
        <f t="shared" si="63"/>
        <v>0</v>
      </c>
      <c r="BG116" s="473">
        <f t="shared" si="64"/>
        <v>0</v>
      </c>
      <c r="BH116" s="353"/>
      <c r="BI116" s="537" t="s">
        <v>894</v>
      </c>
      <c r="BJ116" s="535" t="s">
        <v>151</v>
      </c>
      <c r="BK116" s="536" t="s">
        <v>152</v>
      </c>
      <c r="BL116" s="539">
        <v>0</v>
      </c>
      <c r="BM116" s="539">
        <v>0</v>
      </c>
      <c r="BN116" s="539">
        <v>0</v>
      </c>
      <c r="BO116" s="539">
        <v>0</v>
      </c>
      <c r="BP116" s="539">
        <v>0</v>
      </c>
      <c r="BQ116" s="539">
        <v>0</v>
      </c>
      <c r="BR116" s="539">
        <v>0</v>
      </c>
      <c r="BS116" s="540">
        <v>0</v>
      </c>
      <c r="BT116" s="539">
        <v>0</v>
      </c>
      <c r="BU116" s="539">
        <v>0</v>
      </c>
      <c r="BV116" s="541">
        <v>0</v>
      </c>
      <c r="BW116" s="542">
        <v>0</v>
      </c>
      <c r="BX116" s="542">
        <v>0</v>
      </c>
      <c r="BY116"/>
      <c r="BZ116" s="537" t="s">
        <v>622</v>
      </c>
      <c r="CA116" s="535" t="s">
        <v>151</v>
      </c>
      <c r="CB116" s="536" t="s">
        <v>152</v>
      </c>
      <c r="CC116" s="539"/>
      <c r="CD116" s="539"/>
      <c r="CE116" s="539"/>
      <c r="CF116" s="539"/>
      <c r="CG116" s="539"/>
      <c r="CH116" s="539"/>
      <c r="CI116" s="539"/>
      <c r="CJ116" s="540"/>
      <c r="CK116" s="539"/>
      <c r="CL116" s="539"/>
      <c r="CM116" s="541"/>
      <c r="CN116" s="542"/>
      <c r="CO116" s="542"/>
      <c r="CP116"/>
    </row>
    <row r="117" spans="1:94" s="361" customFormat="1" ht="13.5" customHeight="1" thickBot="1" x14ac:dyDescent="0.2">
      <c r="A117"/>
      <c r="B117" s="271" t="s">
        <v>373</v>
      </c>
      <c r="C117" s="198"/>
      <c r="D117" s="198" t="s">
        <v>374</v>
      </c>
      <c r="E117" s="198"/>
      <c r="F117" s="749"/>
      <c r="G117"/>
      <c r="H117" s="712"/>
      <c r="I117" s="713"/>
      <c r="J117" s="272"/>
      <c r="K117" s="273"/>
      <c r="L117" s="617">
        <f t="shared" si="70"/>
        <v>2</v>
      </c>
      <c r="M117" s="1">
        <f t="shared" si="71"/>
        <v>2</v>
      </c>
      <c r="N117"/>
      <c r="O117" s="1">
        <f t="shared" si="79"/>
        <v>1</v>
      </c>
      <c r="P117" s="1">
        <f t="shared" si="79"/>
        <v>1</v>
      </c>
      <c r="Q117" s="1">
        <f t="shared" si="79"/>
        <v>1</v>
      </c>
      <c r="R117" s="1">
        <f t="shared" si="77"/>
        <v>1</v>
      </c>
      <c r="S117" s="1">
        <f t="shared" si="77"/>
        <v>1</v>
      </c>
      <c r="T117" s="1">
        <f t="shared" si="77"/>
        <v>1</v>
      </c>
      <c r="U117" s="1">
        <f t="shared" si="77"/>
        <v>1</v>
      </c>
      <c r="V117" s="1">
        <f t="shared" si="77"/>
        <v>1</v>
      </c>
      <c r="W117" s="1">
        <f t="shared" si="77"/>
        <v>1</v>
      </c>
      <c r="X117" s="1">
        <f t="shared" si="72"/>
        <v>1</v>
      </c>
      <c r="Y117" s="1">
        <f t="shared" si="72"/>
        <v>1</v>
      </c>
      <c r="Z117" s="1">
        <f t="shared" si="72"/>
        <v>1</v>
      </c>
      <c r="AA117" s="1">
        <f t="shared" si="72"/>
        <v>1</v>
      </c>
      <c r="AB117"/>
      <c r="AC117" s="698" t="str">
        <f>AC$6</f>
        <v>事務所</v>
      </c>
      <c r="AD117" s="698" t="str">
        <f t="shared" ref="AD117:AO117" si="93">AD$6</f>
        <v>学校</v>
      </c>
      <c r="AE117" s="698" t="str">
        <f t="shared" si="93"/>
        <v>物販店</v>
      </c>
      <c r="AF117" s="698" t="str">
        <f t="shared" si="93"/>
        <v>飲食店</v>
      </c>
      <c r="AG117" s="698" t="str">
        <f t="shared" si="93"/>
        <v>病院</v>
      </c>
      <c r="AH117" s="698" t="str">
        <f t="shared" si="93"/>
        <v>ホテル</v>
      </c>
      <c r="AI117" s="698" t="str">
        <f t="shared" si="93"/>
        <v>集合住宅</v>
      </c>
      <c r="AJ117" s="698" t="str">
        <f t="shared" si="93"/>
        <v>集会所</v>
      </c>
      <c r="AK117" s="698" t="str">
        <f t="shared" si="93"/>
        <v>工場</v>
      </c>
      <c r="AL117" s="698" t="str">
        <f t="shared" si="93"/>
        <v>小中高</v>
      </c>
      <c r="AM117" s="698" t="str">
        <f t="shared" si="93"/>
        <v>病院o</v>
      </c>
      <c r="AN117" s="698" t="str">
        <f t="shared" si="93"/>
        <v>ホテルo</v>
      </c>
      <c r="AO117" s="698" t="str">
        <f t="shared" si="93"/>
        <v>集合住宅o</v>
      </c>
      <c r="AP117"/>
      <c r="AQ117" s="386"/>
      <c r="AR117" s="358" t="str">
        <f t="shared" si="92"/>
        <v>LR1</v>
      </c>
      <c r="AS117" s="358" t="str">
        <f t="shared" ref="AS117:AS152" si="94">IF($AR$3=1,BJ117,CA117)</f>
        <v>LR</v>
      </c>
      <c r="AT117" s="358" t="str">
        <f t="shared" si="76"/>
        <v>エネルギー</v>
      </c>
      <c r="AU117" s="449">
        <f t="shared" si="68"/>
        <v>0.4</v>
      </c>
      <c r="AV117" s="449">
        <f t="shared" si="54"/>
        <v>0.4</v>
      </c>
      <c r="AW117" s="449">
        <f t="shared" si="55"/>
        <v>0.4</v>
      </c>
      <c r="AX117" s="449">
        <f t="shared" si="56"/>
        <v>0.4</v>
      </c>
      <c r="AY117" s="449">
        <f t="shared" si="57"/>
        <v>0.4</v>
      </c>
      <c r="AZ117" s="449">
        <f t="shared" si="58"/>
        <v>0.4</v>
      </c>
      <c r="BA117" s="449">
        <f t="shared" si="59"/>
        <v>0.4</v>
      </c>
      <c r="BB117" s="449">
        <f t="shared" si="60"/>
        <v>0.4</v>
      </c>
      <c r="BC117" s="449">
        <f t="shared" si="61"/>
        <v>0.4</v>
      </c>
      <c r="BD117" s="449">
        <f t="shared" si="62"/>
        <v>0.4</v>
      </c>
      <c r="BE117" s="450">
        <f t="shared" si="90"/>
        <v>0</v>
      </c>
      <c r="BF117" s="449">
        <f t="shared" si="63"/>
        <v>0</v>
      </c>
      <c r="BG117" s="449">
        <f t="shared" si="64"/>
        <v>0</v>
      </c>
      <c r="BH117" s="360"/>
      <c r="BI117" s="355" t="s">
        <v>895</v>
      </c>
      <c r="BJ117" s="544" t="s">
        <v>896</v>
      </c>
      <c r="BK117" s="543" t="s">
        <v>897</v>
      </c>
      <c r="BL117" s="545">
        <v>0.4</v>
      </c>
      <c r="BM117" s="545">
        <v>0.4</v>
      </c>
      <c r="BN117" s="545">
        <v>0.4</v>
      </c>
      <c r="BO117" s="545">
        <v>0.4</v>
      </c>
      <c r="BP117" s="545">
        <v>0.4</v>
      </c>
      <c r="BQ117" s="545">
        <v>0.4</v>
      </c>
      <c r="BR117" s="545">
        <v>0.4</v>
      </c>
      <c r="BS117" s="545">
        <v>0.4</v>
      </c>
      <c r="BT117" s="545">
        <v>0.4</v>
      </c>
      <c r="BU117" s="545">
        <v>0.4</v>
      </c>
      <c r="BV117" s="546"/>
      <c r="BW117" s="545"/>
      <c r="BX117" s="545"/>
      <c r="BY117"/>
      <c r="BZ117" s="355" t="s">
        <v>623</v>
      </c>
      <c r="CA117" s="544" t="s">
        <v>625</v>
      </c>
      <c r="CB117" s="543" t="s">
        <v>627</v>
      </c>
      <c r="CC117" s="545">
        <v>0.4</v>
      </c>
      <c r="CD117" s="545">
        <v>0.4</v>
      </c>
      <c r="CE117" s="545">
        <v>0.4</v>
      </c>
      <c r="CF117" s="545">
        <v>0.4</v>
      </c>
      <c r="CG117" s="545">
        <v>0.4</v>
      </c>
      <c r="CH117" s="545">
        <v>0.4</v>
      </c>
      <c r="CI117" s="545">
        <v>0.4</v>
      </c>
      <c r="CJ117" s="545">
        <v>0.4</v>
      </c>
      <c r="CK117" s="545">
        <v>0.4</v>
      </c>
      <c r="CL117" s="545">
        <v>0.4</v>
      </c>
      <c r="CM117" s="546"/>
      <c r="CN117" s="545"/>
      <c r="CO117" s="545"/>
      <c r="CP117"/>
    </row>
    <row r="118" spans="1:94" s="361" customFormat="1" ht="13.5" customHeight="1" thickBot="1" x14ac:dyDescent="0.2">
      <c r="A118"/>
      <c r="B118" s="200">
        <v>1</v>
      </c>
      <c r="C118" s="202" t="s">
        <v>628</v>
      </c>
      <c r="D118" s="202"/>
      <c r="E118" s="202"/>
      <c r="F118" s="750"/>
      <c r="G118"/>
      <c r="H118" s="771"/>
      <c r="I118" s="771"/>
      <c r="J118" s="633" t="str">
        <f>IF(J116="","",J116)</f>
        <v/>
      </c>
      <c r="K118" s="760"/>
      <c r="L118" s="617">
        <f t="shared" si="70"/>
        <v>2</v>
      </c>
      <c r="M118" s="1">
        <f t="shared" si="71"/>
        <v>2</v>
      </c>
      <c r="N118"/>
      <c r="O118" s="1">
        <f t="shared" si="79"/>
        <v>0</v>
      </c>
      <c r="P118" s="1">
        <f t="shared" si="79"/>
        <v>0</v>
      </c>
      <c r="Q118" s="1">
        <f t="shared" si="79"/>
        <v>0</v>
      </c>
      <c r="R118" s="1">
        <f t="shared" si="77"/>
        <v>0</v>
      </c>
      <c r="S118" s="1">
        <f t="shared" si="77"/>
        <v>0</v>
      </c>
      <c r="T118" s="1">
        <f t="shared" si="77"/>
        <v>0</v>
      </c>
      <c r="U118" s="1">
        <f t="shared" si="77"/>
        <v>0</v>
      </c>
      <c r="V118" s="1">
        <f t="shared" si="77"/>
        <v>0</v>
      </c>
      <c r="W118" s="1">
        <f t="shared" si="77"/>
        <v>0</v>
      </c>
      <c r="X118" s="1">
        <f t="shared" si="72"/>
        <v>0</v>
      </c>
      <c r="Y118" s="1">
        <f t="shared" si="72"/>
        <v>0</v>
      </c>
      <c r="Z118" s="1">
        <f t="shared" si="72"/>
        <v>0</v>
      </c>
      <c r="AA118" s="1">
        <f t="shared" si="72"/>
        <v>0</v>
      </c>
      <c r="AB118"/>
      <c r="AC118" s="695" t="s">
        <v>839</v>
      </c>
      <c r="AD118" s="695" t="s">
        <v>839</v>
      </c>
      <c r="AE118" s="695" t="s">
        <v>839</v>
      </c>
      <c r="AF118" s="695" t="s">
        <v>839</v>
      </c>
      <c r="AG118" s="695" t="s">
        <v>839</v>
      </c>
      <c r="AH118" s="695" t="s">
        <v>839</v>
      </c>
      <c r="AI118" s="695" t="s">
        <v>839</v>
      </c>
      <c r="AJ118" s="695" t="s">
        <v>839</v>
      </c>
      <c r="AK118" s="695" t="s">
        <v>839</v>
      </c>
      <c r="AL118" s="695" t="s">
        <v>839</v>
      </c>
      <c r="AM118" s="695" t="s">
        <v>839</v>
      </c>
      <c r="AN118" s="695" t="s">
        <v>839</v>
      </c>
      <c r="AO118" s="695" t="s">
        <v>839</v>
      </c>
      <c r="AP118"/>
      <c r="AQ118" s="388"/>
      <c r="AR118" s="410">
        <f t="shared" si="92"/>
        <v>1</v>
      </c>
      <c r="AS118" s="355">
        <v>1</v>
      </c>
      <c r="AT118" s="474" t="s">
        <v>805</v>
      </c>
      <c r="AU118" s="460">
        <f t="shared" si="68"/>
        <v>0.2</v>
      </c>
      <c r="AV118" s="460">
        <f t="shared" si="54"/>
        <v>0.2</v>
      </c>
      <c r="AW118" s="460">
        <f t="shared" si="55"/>
        <v>0.2</v>
      </c>
      <c r="AX118" s="460">
        <f t="shared" si="56"/>
        <v>0.2</v>
      </c>
      <c r="AY118" s="460">
        <f t="shared" si="57"/>
        <v>0.2</v>
      </c>
      <c r="AZ118" s="460">
        <f t="shared" si="58"/>
        <v>0.2</v>
      </c>
      <c r="BA118" s="460">
        <f t="shared" si="59"/>
        <v>0.2</v>
      </c>
      <c r="BB118" s="452">
        <f t="shared" si="60"/>
        <v>0.2</v>
      </c>
      <c r="BC118" s="460">
        <f t="shared" si="61"/>
        <v>0</v>
      </c>
      <c r="BD118" s="460">
        <f t="shared" si="62"/>
        <v>0.2</v>
      </c>
      <c r="BE118" s="453">
        <f t="shared" si="90"/>
        <v>0</v>
      </c>
      <c r="BF118" s="451">
        <f t="shared" si="63"/>
        <v>0</v>
      </c>
      <c r="BG118" s="451">
        <f t="shared" si="64"/>
        <v>0</v>
      </c>
      <c r="BH118" s="365"/>
      <c r="BI118" s="409">
        <v>1</v>
      </c>
      <c r="BJ118" s="444" t="s">
        <v>108</v>
      </c>
      <c r="BK118" s="474" t="s">
        <v>628</v>
      </c>
      <c r="BL118" s="561">
        <v>0.2</v>
      </c>
      <c r="BM118" s="561">
        <v>0.2</v>
      </c>
      <c r="BN118" s="561">
        <v>0.2</v>
      </c>
      <c r="BO118" s="561">
        <v>0.2</v>
      </c>
      <c r="BP118" s="561">
        <v>0.2</v>
      </c>
      <c r="BQ118" s="561">
        <v>0.2</v>
      </c>
      <c r="BR118" s="561">
        <v>0.2</v>
      </c>
      <c r="BS118" s="561">
        <v>0.2</v>
      </c>
      <c r="BT118" s="561"/>
      <c r="BU118" s="561">
        <v>0.2</v>
      </c>
      <c r="BV118" s="547"/>
      <c r="BW118" s="429"/>
      <c r="BX118" s="429"/>
      <c r="BY118"/>
      <c r="BZ118" s="409">
        <v>1</v>
      </c>
      <c r="CA118" s="355">
        <v>1</v>
      </c>
      <c r="CB118" s="474" t="s">
        <v>805</v>
      </c>
      <c r="CC118" s="561">
        <v>0.2</v>
      </c>
      <c r="CD118" s="561">
        <v>0.2</v>
      </c>
      <c r="CE118" s="561">
        <v>0.2</v>
      </c>
      <c r="CF118" s="561">
        <v>0.2</v>
      </c>
      <c r="CG118" s="561">
        <v>0.2</v>
      </c>
      <c r="CH118" s="561">
        <v>0.2</v>
      </c>
      <c r="CI118" s="561">
        <v>0.2</v>
      </c>
      <c r="CJ118" s="561">
        <v>0.2</v>
      </c>
      <c r="CK118" s="561"/>
      <c r="CL118" s="561">
        <v>0.2</v>
      </c>
      <c r="CM118" s="547"/>
      <c r="CN118" s="429"/>
      <c r="CO118" s="429"/>
      <c r="CP118"/>
    </row>
    <row r="119" spans="1:94" s="361" customFormat="1" ht="13.5" customHeight="1" thickBot="1" x14ac:dyDescent="0.2">
      <c r="A119"/>
      <c r="B119" s="275">
        <v>2</v>
      </c>
      <c r="C119" s="224" t="s">
        <v>375</v>
      </c>
      <c r="D119" s="224"/>
      <c r="E119" s="224"/>
      <c r="F119" s="751"/>
      <c r="G119"/>
      <c r="H119" s="671">
        <f>IF(SUMPRODUCT($AC$7:$AL$7,O119:X119)=0,0,SUMPRODUCT($AC$7:$AL$7,AC119:AL119)/SUMPRODUCT($AC$7:$AL$7,O119:X119))</f>
        <v>4</v>
      </c>
      <c r="I119" s="671">
        <f>IF(SUMPRODUCT($AM$7:$AO$7,Y119:AA119)=0,0,SUMPRODUCT($AM$7:$AO$7,AM119:AO119)/SUMPRODUCT($AM$7:$AO$7,Y119:AA119))</f>
        <v>0</v>
      </c>
      <c r="J119" s="634"/>
      <c r="K119" s="760"/>
      <c r="L119" s="617">
        <f t="shared" si="70"/>
        <v>2</v>
      </c>
      <c r="M119" s="1">
        <f t="shared" si="71"/>
        <v>2</v>
      </c>
      <c r="N119"/>
      <c r="O119" s="1">
        <f t="shared" si="79"/>
        <v>1</v>
      </c>
      <c r="P119" s="1">
        <f t="shared" si="79"/>
        <v>0</v>
      </c>
      <c r="Q119" s="1">
        <f t="shared" si="79"/>
        <v>0</v>
      </c>
      <c r="R119" s="1">
        <f t="shared" si="77"/>
        <v>0</v>
      </c>
      <c r="S119" s="1">
        <f t="shared" si="77"/>
        <v>0</v>
      </c>
      <c r="T119" s="1">
        <f t="shared" si="77"/>
        <v>0</v>
      </c>
      <c r="U119" s="1">
        <f t="shared" si="77"/>
        <v>0</v>
      </c>
      <c r="V119" s="1">
        <f t="shared" si="77"/>
        <v>0</v>
      </c>
      <c r="W119" s="1">
        <f t="shared" si="77"/>
        <v>0</v>
      </c>
      <c r="X119" s="1">
        <f t="shared" si="72"/>
        <v>0</v>
      </c>
      <c r="Y119" s="1">
        <f t="shared" si="72"/>
        <v>0</v>
      </c>
      <c r="Z119" s="1">
        <f t="shared" si="72"/>
        <v>0</v>
      </c>
      <c r="AA119" s="1">
        <f t="shared" si="72"/>
        <v>0</v>
      </c>
      <c r="AB119"/>
      <c r="AC119" s="717">
        <v>4</v>
      </c>
      <c r="AD119" s="672"/>
      <c r="AE119" s="672"/>
      <c r="AF119" s="672"/>
      <c r="AG119" s="672"/>
      <c r="AH119" s="672"/>
      <c r="AI119" s="672"/>
      <c r="AJ119" s="672"/>
      <c r="AK119" s="672"/>
      <c r="AL119" s="672"/>
      <c r="AM119" s="672"/>
      <c r="AN119" s="672"/>
      <c r="AO119" s="672"/>
      <c r="AP119"/>
      <c r="AQ119" s="388"/>
      <c r="AR119" s="362">
        <f t="shared" si="92"/>
        <v>2</v>
      </c>
      <c r="AS119" s="355">
        <v>2</v>
      </c>
      <c r="AT119" s="474" t="s">
        <v>806</v>
      </c>
      <c r="AU119" s="460">
        <f t="shared" si="68"/>
        <v>0.1</v>
      </c>
      <c r="AV119" s="460">
        <f t="shared" si="54"/>
        <v>0.1</v>
      </c>
      <c r="AW119" s="460">
        <f t="shared" si="55"/>
        <v>0.1</v>
      </c>
      <c r="AX119" s="460">
        <f t="shared" si="56"/>
        <v>0.1</v>
      </c>
      <c r="AY119" s="460">
        <f t="shared" si="57"/>
        <v>0.1</v>
      </c>
      <c r="AZ119" s="460">
        <f t="shared" si="58"/>
        <v>0.1</v>
      </c>
      <c r="BA119" s="460">
        <f t="shared" si="59"/>
        <v>0.1</v>
      </c>
      <c r="BB119" s="452">
        <f t="shared" si="60"/>
        <v>0.1</v>
      </c>
      <c r="BC119" s="460">
        <f t="shared" si="61"/>
        <v>0.125</v>
      </c>
      <c r="BD119" s="460">
        <f t="shared" si="62"/>
        <v>0.1</v>
      </c>
      <c r="BE119" s="453">
        <f t="shared" si="90"/>
        <v>0</v>
      </c>
      <c r="BF119" s="451">
        <f t="shared" si="63"/>
        <v>0</v>
      </c>
      <c r="BG119" s="451">
        <f t="shared" si="64"/>
        <v>0</v>
      </c>
      <c r="BH119" s="365"/>
      <c r="BI119" s="387">
        <v>2</v>
      </c>
      <c r="BJ119" s="444" t="s">
        <v>108</v>
      </c>
      <c r="BK119" s="474" t="s">
        <v>375</v>
      </c>
      <c r="BL119" s="561">
        <v>0.1</v>
      </c>
      <c r="BM119" s="561">
        <v>0.1</v>
      </c>
      <c r="BN119" s="561">
        <v>0.1</v>
      </c>
      <c r="BO119" s="561">
        <v>0.1</v>
      </c>
      <c r="BP119" s="561">
        <v>0.1</v>
      </c>
      <c r="BQ119" s="561">
        <v>0.1</v>
      </c>
      <c r="BR119" s="561">
        <v>0.1</v>
      </c>
      <c r="BS119" s="561">
        <v>0.1</v>
      </c>
      <c r="BT119" s="610">
        <v>0.125</v>
      </c>
      <c r="BU119" s="561">
        <v>0.1</v>
      </c>
      <c r="BV119" s="547"/>
      <c r="BW119" s="429"/>
      <c r="BX119" s="429"/>
      <c r="BY119"/>
      <c r="BZ119" s="387">
        <v>2</v>
      </c>
      <c r="CA119" s="355">
        <v>2</v>
      </c>
      <c r="CB119" s="474" t="s">
        <v>806</v>
      </c>
      <c r="CC119" s="561">
        <v>0.1</v>
      </c>
      <c r="CD119" s="561">
        <v>0.1</v>
      </c>
      <c r="CE119" s="561">
        <v>0.1</v>
      </c>
      <c r="CF119" s="561">
        <v>0.1</v>
      </c>
      <c r="CG119" s="561">
        <v>0.1</v>
      </c>
      <c r="CH119" s="561">
        <v>0.1</v>
      </c>
      <c r="CI119" s="561">
        <v>0.1</v>
      </c>
      <c r="CJ119" s="561">
        <v>0.1</v>
      </c>
      <c r="CK119" s="610">
        <v>0.125</v>
      </c>
      <c r="CL119" s="561">
        <v>0.1</v>
      </c>
      <c r="CM119" s="547"/>
      <c r="CN119" s="429"/>
      <c r="CO119" s="429"/>
      <c r="CP119"/>
    </row>
    <row r="120" spans="1:94" s="361" customFormat="1" ht="13.5" hidden="1" customHeight="1" thickBot="1" x14ac:dyDescent="0.2">
      <c r="A120"/>
      <c r="B120" s="276"/>
      <c r="C120" s="632" t="s">
        <v>824</v>
      </c>
      <c r="D120" s="254" t="s">
        <v>831</v>
      </c>
      <c r="E120" s="224"/>
      <c r="F120" s="751"/>
      <c r="G120"/>
      <c r="H120" s="678">
        <f t="shared" si="84"/>
        <v>0</v>
      </c>
      <c r="I120" s="678">
        <f t="shared" si="85"/>
        <v>0</v>
      </c>
      <c r="J120" s="633" t="str">
        <f>IF(J119="","",J119)</f>
        <v/>
      </c>
      <c r="K120" s="760"/>
      <c r="L120" s="617">
        <f t="shared" si="70"/>
        <v>2</v>
      </c>
      <c r="M120" s="1">
        <f t="shared" si="71"/>
        <v>2</v>
      </c>
      <c r="N120"/>
      <c r="O120" s="1">
        <f t="shared" si="79"/>
        <v>0</v>
      </c>
      <c r="P120" s="1">
        <f t="shared" si="79"/>
        <v>0</v>
      </c>
      <c r="Q120" s="1">
        <f t="shared" si="79"/>
        <v>0</v>
      </c>
      <c r="R120" s="1">
        <f t="shared" si="77"/>
        <v>0</v>
      </c>
      <c r="S120" s="1">
        <f t="shared" si="77"/>
        <v>0</v>
      </c>
      <c r="T120" s="1">
        <f t="shared" si="77"/>
        <v>0</v>
      </c>
      <c r="U120" s="1">
        <f t="shared" si="77"/>
        <v>0</v>
      </c>
      <c r="V120" s="1">
        <f t="shared" si="77"/>
        <v>0</v>
      </c>
      <c r="W120" s="1">
        <f t="shared" si="77"/>
        <v>0</v>
      </c>
      <c r="X120" s="1">
        <f t="shared" si="72"/>
        <v>0</v>
      </c>
      <c r="Y120" s="1">
        <f t="shared" si="72"/>
        <v>0</v>
      </c>
      <c r="Z120" s="1">
        <f t="shared" si="72"/>
        <v>0</v>
      </c>
      <c r="AA120" s="1">
        <f t="shared" si="72"/>
        <v>0</v>
      </c>
      <c r="AB120"/>
      <c r="AC120" s="679"/>
      <c r="AD120" s="679"/>
      <c r="AE120" s="679"/>
      <c r="AF120" s="679"/>
      <c r="AG120" s="679"/>
      <c r="AH120" s="679"/>
      <c r="AI120" s="679"/>
      <c r="AJ120" s="679"/>
      <c r="AK120" s="679"/>
      <c r="AL120" s="679"/>
      <c r="AM120" s="679"/>
      <c r="AN120" s="679"/>
      <c r="AO120" s="679"/>
      <c r="AP120"/>
      <c r="AQ120" s="388"/>
      <c r="AR120" s="393" t="s">
        <v>825</v>
      </c>
      <c r="AS120" s="355" t="s">
        <v>828</v>
      </c>
      <c r="AT120" s="474" t="s">
        <v>527</v>
      </c>
      <c r="AU120" s="442">
        <f t="shared" si="68"/>
        <v>0</v>
      </c>
      <c r="AV120" s="442">
        <f t="shared" si="54"/>
        <v>0</v>
      </c>
      <c r="AW120" s="442">
        <f t="shared" si="55"/>
        <v>0</v>
      </c>
      <c r="AX120" s="442">
        <f t="shared" si="56"/>
        <v>0</v>
      </c>
      <c r="AY120" s="442">
        <f t="shared" si="57"/>
        <v>0</v>
      </c>
      <c r="AZ120" s="442">
        <f t="shared" si="58"/>
        <v>0</v>
      </c>
      <c r="BA120" s="442">
        <f t="shared" si="59"/>
        <v>1</v>
      </c>
      <c r="BB120" s="442">
        <f t="shared" si="60"/>
        <v>0</v>
      </c>
      <c r="BC120" s="442">
        <f t="shared" si="61"/>
        <v>0</v>
      </c>
      <c r="BD120" s="442">
        <f t="shared" si="62"/>
        <v>1</v>
      </c>
      <c r="BE120" s="453">
        <f t="shared" si="90"/>
        <v>0</v>
      </c>
      <c r="BF120" s="451">
        <f t="shared" si="63"/>
        <v>0</v>
      </c>
      <c r="BG120" s="451">
        <f t="shared" si="64"/>
        <v>0</v>
      </c>
      <c r="BH120" s="365"/>
      <c r="BI120" s="387"/>
      <c r="BJ120" s="444" t="s">
        <v>107</v>
      </c>
      <c r="BK120" s="474" t="s">
        <v>898</v>
      </c>
      <c r="BL120" s="561"/>
      <c r="BM120" s="561"/>
      <c r="BN120" s="561"/>
      <c r="BO120" s="561"/>
      <c r="BP120" s="561"/>
      <c r="BQ120" s="561"/>
      <c r="BR120" s="561"/>
      <c r="BS120" s="561"/>
      <c r="BT120" s="561"/>
      <c r="BU120" s="561"/>
      <c r="BV120" s="547"/>
      <c r="BW120" s="429"/>
      <c r="BX120" s="429"/>
      <c r="BY120"/>
      <c r="BZ120" s="393" t="s">
        <v>825</v>
      </c>
      <c r="CA120" s="355" t="s">
        <v>828</v>
      </c>
      <c r="CB120" s="474" t="s">
        <v>527</v>
      </c>
      <c r="CC120" s="442"/>
      <c r="CD120" s="442"/>
      <c r="CE120" s="442"/>
      <c r="CF120" s="442"/>
      <c r="CG120" s="442"/>
      <c r="CH120" s="442"/>
      <c r="CI120" s="442">
        <v>1</v>
      </c>
      <c r="CJ120" s="442"/>
      <c r="CK120" s="442"/>
      <c r="CL120" s="442">
        <v>1</v>
      </c>
      <c r="CM120" s="547"/>
      <c r="CN120" s="429"/>
      <c r="CO120" s="429"/>
      <c r="CP120"/>
    </row>
    <row r="121" spans="1:94" s="361" customFormat="1" ht="13.5" hidden="1" customHeight="1" thickBot="1" x14ac:dyDescent="0.2">
      <c r="A121"/>
      <c r="B121" s="276"/>
      <c r="C121" s="632" t="s">
        <v>826</v>
      </c>
      <c r="D121" s="254" t="s">
        <v>832</v>
      </c>
      <c r="E121" s="224"/>
      <c r="F121" s="751"/>
      <c r="G121"/>
      <c r="H121" s="671">
        <f t="shared" si="84"/>
        <v>0</v>
      </c>
      <c r="I121" s="671">
        <f t="shared" si="85"/>
        <v>0</v>
      </c>
      <c r="J121" s="633" t="str">
        <f>IF(J119="","",J119)</f>
        <v/>
      </c>
      <c r="K121" s="760"/>
      <c r="L121" s="617">
        <f t="shared" si="70"/>
        <v>2</v>
      </c>
      <c r="M121" s="1">
        <f t="shared" si="71"/>
        <v>2</v>
      </c>
      <c r="N121"/>
      <c r="O121" s="1">
        <f t="shared" si="79"/>
        <v>0</v>
      </c>
      <c r="P121" s="1">
        <f t="shared" si="79"/>
        <v>0</v>
      </c>
      <c r="Q121" s="1">
        <f t="shared" si="79"/>
        <v>0</v>
      </c>
      <c r="R121" s="1">
        <f t="shared" si="77"/>
        <v>0</v>
      </c>
      <c r="S121" s="1">
        <f t="shared" si="77"/>
        <v>0</v>
      </c>
      <c r="T121" s="1">
        <f t="shared" si="77"/>
        <v>0</v>
      </c>
      <c r="U121" s="1">
        <f t="shared" si="77"/>
        <v>0</v>
      </c>
      <c r="V121" s="1">
        <f t="shared" si="77"/>
        <v>0</v>
      </c>
      <c r="W121" s="1">
        <f t="shared" si="77"/>
        <v>0</v>
      </c>
      <c r="X121" s="1">
        <f t="shared" si="72"/>
        <v>0</v>
      </c>
      <c r="Y121" s="1">
        <f t="shared" si="72"/>
        <v>0</v>
      </c>
      <c r="Z121" s="1">
        <f t="shared" si="72"/>
        <v>0</v>
      </c>
      <c r="AA121" s="1">
        <f t="shared" si="72"/>
        <v>0</v>
      </c>
      <c r="AB121"/>
      <c r="AC121" s="672"/>
      <c r="AD121" s="672"/>
      <c r="AE121" s="672"/>
      <c r="AF121" s="672"/>
      <c r="AG121" s="672"/>
      <c r="AH121" s="672"/>
      <c r="AI121" s="672"/>
      <c r="AJ121" s="672"/>
      <c r="AK121" s="672"/>
      <c r="AL121" s="672"/>
      <c r="AM121" s="672"/>
      <c r="AN121" s="672"/>
      <c r="AO121" s="672"/>
      <c r="AP121"/>
      <c r="AQ121" s="388"/>
      <c r="AR121" s="393" t="s">
        <v>827</v>
      </c>
      <c r="AS121" s="355" t="s">
        <v>829</v>
      </c>
      <c r="AT121" s="474" t="s">
        <v>528</v>
      </c>
      <c r="AU121" s="442">
        <f t="shared" si="68"/>
        <v>1</v>
      </c>
      <c r="AV121" s="442">
        <f t="shared" si="54"/>
        <v>1</v>
      </c>
      <c r="AW121" s="442">
        <f t="shared" si="55"/>
        <v>1</v>
      </c>
      <c r="AX121" s="442">
        <f t="shared" si="56"/>
        <v>1</v>
      </c>
      <c r="AY121" s="442">
        <f t="shared" si="57"/>
        <v>1</v>
      </c>
      <c r="AZ121" s="442">
        <f t="shared" si="58"/>
        <v>1</v>
      </c>
      <c r="BA121" s="442">
        <f t="shared" si="59"/>
        <v>0</v>
      </c>
      <c r="BB121" s="442">
        <f t="shared" si="60"/>
        <v>1</v>
      </c>
      <c r="BC121" s="442">
        <f t="shared" si="61"/>
        <v>1</v>
      </c>
      <c r="BD121" s="442">
        <f t="shared" si="62"/>
        <v>0</v>
      </c>
      <c r="BE121" s="453">
        <f t="shared" si="90"/>
        <v>0</v>
      </c>
      <c r="BF121" s="451">
        <f t="shared" si="63"/>
        <v>0</v>
      </c>
      <c r="BG121" s="451">
        <f t="shared" si="64"/>
        <v>0</v>
      </c>
      <c r="BH121" s="365"/>
      <c r="BI121" s="387"/>
      <c r="BJ121" s="444" t="s">
        <v>107</v>
      </c>
      <c r="BK121" s="474" t="s">
        <v>899</v>
      </c>
      <c r="BL121" s="561">
        <v>1</v>
      </c>
      <c r="BM121" s="561">
        <v>1</v>
      </c>
      <c r="BN121" s="561">
        <v>1</v>
      </c>
      <c r="BO121" s="561">
        <v>1</v>
      </c>
      <c r="BP121" s="561">
        <v>1</v>
      </c>
      <c r="BQ121" s="561">
        <v>1</v>
      </c>
      <c r="BR121" s="561">
        <v>1</v>
      </c>
      <c r="BS121" s="561">
        <v>1</v>
      </c>
      <c r="BT121" s="561">
        <v>1</v>
      </c>
      <c r="BU121" s="561">
        <v>1</v>
      </c>
      <c r="BV121" s="547"/>
      <c r="BW121" s="429"/>
      <c r="BX121" s="429"/>
      <c r="BY121"/>
      <c r="BZ121" s="393" t="s">
        <v>827</v>
      </c>
      <c r="CA121" s="355" t="s">
        <v>829</v>
      </c>
      <c r="CB121" s="474" t="s">
        <v>528</v>
      </c>
      <c r="CC121" s="442">
        <v>1</v>
      </c>
      <c r="CD121" s="442">
        <v>1</v>
      </c>
      <c r="CE121" s="442">
        <v>1</v>
      </c>
      <c r="CF121" s="442">
        <v>1</v>
      </c>
      <c r="CG121" s="442">
        <v>1</v>
      </c>
      <c r="CH121" s="442">
        <v>1</v>
      </c>
      <c r="CI121" s="442"/>
      <c r="CJ121" s="442">
        <v>1</v>
      </c>
      <c r="CK121" s="442">
        <v>1</v>
      </c>
      <c r="CL121" s="442"/>
      <c r="CM121" s="547"/>
      <c r="CN121" s="429"/>
      <c r="CO121" s="429"/>
      <c r="CP121"/>
    </row>
    <row r="122" spans="1:94" ht="13.5" hidden="1" customHeight="1" x14ac:dyDescent="0.15">
      <c r="B122" s="276"/>
      <c r="C122" s="278"/>
      <c r="D122" s="254"/>
      <c r="E122" s="224"/>
      <c r="F122" s="751"/>
      <c r="G122"/>
      <c r="H122" s="706">
        <f t="shared" si="84"/>
        <v>0</v>
      </c>
      <c r="I122" s="706">
        <f t="shared" si="85"/>
        <v>0</v>
      </c>
      <c r="J122" s="212"/>
      <c r="K122" s="760"/>
      <c r="L122" s="617">
        <f t="shared" si="70"/>
        <v>2</v>
      </c>
      <c r="M122" s="1">
        <f t="shared" si="71"/>
        <v>2</v>
      </c>
      <c r="N122"/>
      <c r="O122" s="1">
        <f t="shared" si="79"/>
        <v>0</v>
      </c>
      <c r="P122" s="1">
        <f t="shared" si="79"/>
        <v>0</v>
      </c>
      <c r="Q122" s="1">
        <f t="shared" si="79"/>
        <v>0</v>
      </c>
      <c r="R122" s="1">
        <f t="shared" si="77"/>
        <v>0</v>
      </c>
      <c r="S122" s="1">
        <f t="shared" si="77"/>
        <v>0</v>
      </c>
      <c r="T122" s="1">
        <f t="shared" si="77"/>
        <v>0</v>
      </c>
      <c r="U122" s="1">
        <f t="shared" si="77"/>
        <v>0</v>
      </c>
      <c r="V122" s="1">
        <f t="shared" si="77"/>
        <v>0</v>
      </c>
      <c r="W122" s="1">
        <f t="shared" si="77"/>
        <v>0</v>
      </c>
      <c r="X122" s="1">
        <f t="shared" si="72"/>
        <v>0</v>
      </c>
      <c r="Y122" s="1">
        <f t="shared" si="72"/>
        <v>0</v>
      </c>
      <c r="Z122" s="1">
        <f t="shared" si="72"/>
        <v>0</v>
      </c>
      <c r="AA122" s="1">
        <f t="shared" si="72"/>
        <v>0</v>
      </c>
      <c r="AB122"/>
      <c r="AC122" s="707"/>
      <c r="AD122" s="707"/>
      <c r="AE122" s="707"/>
      <c r="AF122" s="707"/>
      <c r="AG122" s="707"/>
      <c r="AH122" s="707"/>
      <c r="AI122" s="707"/>
      <c r="AJ122" s="707"/>
      <c r="AK122" s="707"/>
      <c r="AL122" s="707"/>
      <c r="AM122" s="707"/>
      <c r="AN122" s="707"/>
      <c r="AO122" s="707"/>
      <c r="AP122"/>
      <c r="AQ122" s="390"/>
      <c r="AR122" s="366" t="str">
        <f t="shared" si="92"/>
        <v>2.1</v>
      </c>
      <c r="AS122" s="355" t="s">
        <v>807</v>
      </c>
      <c r="AT122" s="443" t="s">
        <v>376</v>
      </c>
      <c r="AU122" s="454">
        <f t="shared" si="68"/>
        <v>0</v>
      </c>
      <c r="AV122" s="454">
        <f t="shared" si="54"/>
        <v>0</v>
      </c>
      <c r="AW122" s="454">
        <f t="shared" si="55"/>
        <v>0</v>
      </c>
      <c r="AX122" s="454">
        <f t="shared" si="56"/>
        <v>0</v>
      </c>
      <c r="AY122" s="454">
        <f t="shared" si="57"/>
        <v>0</v>
      </c>
      <c r="AZ122" s="454">
        <f t="shared" si="58"/>
        <v>0</v>
      </c>
      <c r="BA122" s="454">
        <f t="shared" si="59"/>
        <v>0</v>
      </c>
      <c r="BB122" s="454">
        <f t="shared" si="60"/>
        <v>0</v>
      </c>
      <c r="BC122" s="454">
        <f t="shared" si="61"/>
        <v>0</v>
      </c>
      <c r="BD122" s="454">
        <f t="shared" si="62"/>
        <v>0</v>
      </c>
      <c r="BE122" s="468">
        <f t="shared" si="90"/>
        <v>0</v>
      </c>
      <c r="BF122" s="467">
        <f t="shared" si="63"/>
        <v>0</v>
      </c>
      <c r="BG122" s="467">
        <f t="shared" si="64"/>
        <v>0</v>
      </c>
      <c r="BH122" s="414"/>
      <c r="BI122" s="393" t="s">
        <v>900</v>
      </c>
      <c r="BJ122" s="425" t="s">
        <v>109</v>
      </c>
      <c r="BK122" s="443" t="s">
        <v>376</v>
      </c>
      <c r="BL122" s="371"/>
      <c r="BM122" s="371"/>
      <c r="BN122" s="371"/>
      <c r="BO122" s="371"/>
      <c r="BP122" s="371"/>
      <c r="BQ122" s="371"/>
      <c r="BR122" s="371"/>
      <c r="BS122" s="371"/>
      <c r="BT122" s="371"/>
      <c r="BU122" s="371"/>
      <c r="BV122" s="570"/>
      <c r="BW122" s="569"/>
      <c r="BX122" s="569"/>
      <c r="BZ122" s="393" t="s">
        <v>630</v>
      </c>
      <c r="CA122" s="355" t="s">
        <v>807</v>
      </c>
      <c r="CB122" s="443"/>
      <c r="CC122" s="371"/>
      <c r="CD122" s="371"/>
      <c r="CE122" s="371"/>
      <c r="CF122" s="371"/>
      <c r="CG122" s="371"/>
      <c r="CH122" s="371"/>
      <c r="CI122" s="371"/>
      <c r="CJ122" s="371"/>
      <c r="CK122" s="371"/>
      <c r="CL122" s="371"/>
      <c r="CM122" s="570"/>
      <c r="CN122" s="569"/>
      <c r="CO122" s="569"/>
    </row>
    <row r="123" spans="1:94" ht="13.5" hidden="1" customHeight="1" x14ac:dyDescent="0.15">
      <c r="B123" s="279"/>
      <c r="C123" s="278"/>
      <c r="D123" s="254"/>
      <c r="E123" s="224"/>
      <c r="F123" s="751"/>
      <c r="G123"/>
      <c r="H123" s="682">
        <f t="shared" si="84"/>
        <v>0</v>
      </c>
      <c r="I123" s="682">
        <f t="shared" si="85"/>
        <v>0</v>
      </c>
      <c r="J123" s="216"/>
      <c r="K123" s="760"/>
      <c r="L123" s="617">
        <f t="shared" si="70"/>
        <v>2</v>
      </c>
      <c r="M123" s="1">
        <f t="shared" si="71"/>
        <v>2</v>
      </c>
      <c r="N123"/>
      <c r="O123" s="1">
        <f t="shared" si="79"/>
        <v>0</v>
      </c>
      <c r="P123" s="1">
        <f t="shared" si="79"/>
        <v>0</v>
      </c>
      <c r="Q123" s="1">
        <f t="shared" si="79"/>
        <v>0</v>
      </c>
      <c r="R123" s="1">
        <f t="shared" si="77"/>
        <v>0</v>
      </c>
      <c r="S123" s="1">
        <f t="shared" si="77"/>
        <v>0</v>
      </c>
      <c r="T123" s="1">
        <f t="shared" si="77"/>
        <v>0</v>
      </c>
      <c r="U123" s="1">
        <f t="shared" si="77"/>
        <v>0</v>
      </c>
      <c r="V123" s="1">
        <f t="shared" si="77"/>
        <v>0</v>
      </c>
      <c r="W123" s="1">
        <f t="shared" si="77"/>
        <v>0</v>
      </c>
      <c r="X123" s="1">
        <f t="shared" si="72"/>
        <v>0</v>
      </c>
      <c r="Y123" s="1">
        <f t="shared" si="72"/>
        <v>0</v>
      </c>
      <c r="Z123" s="1">
        <f t="shared" si="72"/>
        <v>0</v>
      </c>
      <c r="AA123" s="1">
        <f t="shared" si="72"/>
        <v>0</v>
      </c>
      <c r="AB123"/>
      <c r="AC123" s="683"/>
      <c r="AD123" s="683"/>
      <c r="AE123" s="683"/>
      <c r="AF123" s="683"/>
      <c r="AG123" s="683"/>
      <c r="AH123" s="683"/>
      <c r="AI123" s="683"/>
      <c r="AJ123" s="683"/>
      <c r="AK123" s="683"/>
      <c r="AL123" s="683"/>
      <c r="AM123" s="683"/>
      <c r="AN123" s="683"/>
      <c r="AO123" s="683"/>
      <c r="AP123"/>
      <c r="AQ123" s="391"/>
      <c r="AR123" s="366" t="str">
        <f t="shared" si="92"/>
        <v>2.2</v>
      </c>
      <c r="AS123" s="355" t="s">
        <v>808</v>
      </c>
      <c r="AT123" s="443" t="s">
        <v>377</v>
      </c>
      <c r="AU123" s="454">
        <f t="shared" si="68"/>
        <v>0</v>
      </c>
      <c r="AV123" s="454">
        <f t="shared" si="54"/>
        <v>0</v>
      </c>
      <c r="AW123" s="454">
        <f t="shared" si="55"/>
        <v>0</v>
      </c>
      <c r="AX123" s="454">
        <f t="shared" si="56"/>
        <v>0</v>
      </c>
      <c r="AY123" s="454">
        <f t="shared" si="57"/>
        <v>0</v>
      </c>
      <c r="AZ123" s="454">
        <f t="shared" si="58"/>
        <v>0</v>
      </c>
      <c r="BA123" s="454">
        <f t="shared" si="59"/>
        <v>0</v>
      </c>
      <c r="BB123" s="456">
        <f t="shared" si="60"/>
        <v>0</v>
      </c>
      <c r="BC123" s="454">
        <f t="shared" si="61"/>
        <v>0</v>
      </c>
      <c r="BD123" s="454">
        <f t="shared" si="62"/>
        <v>0</v>
      </c>
      <c r="BE123" s="468">
        <f t="shared" si="90"/>
        <v>0</v>
      </c>
      <c r="BF123" s="467">
        <f t="shared" si="63"/>
        <v>0</v>
      </c>
      <c r="BG123" s="467">
        <f t="shared" si="64"/>
        <v>0</v>
      </c>
      <c r="BH123" s="414"/>
      <c r="BI123" s="393" t="s">
        <v>901</v>
      </c>
      <c r="BJ123" s="425" t="s">
        <v>109</v>
      </c>
      <c r="BK123" s="443" t="s">
        <v>377</v>
      </c>
      <c r="BL123" s="371"/>
      <c r="BM123" s="371"/>
      <c r="BN123" s="371"/>
      <c r="BO123" s="371"/>
      <c r="BP123" s="371"/>
      <c r="BQ123" s="371"/>
      <c r="BR123" s="371"/>
      <c r="BS123" s="371"/>
      <c r="BT123" s="371"/>
      <c r="BU123" s="371"/>
      <c r="BV123" s="570"/>
      <c r="BW123" s="569"/>
      <c r="BX123" s="569"/>
      <c r="BZ123" s="393" t="s">
        <v>632</v>
      </c>
      <c r="CA123" s="355" t="s">
        <v>808</v>
      </c>
      <c r="CB123" s="443"/>
      <c r="CC123" s="371"/>
      <c r="CD123" s="371"/>
      <c r="CE123" s="371"/>
      <c r="CF123" s="371"/>
      <c r="CG123" s="371"/>
      <c r="CH123" s="371"/>
      <c r="CI123" s="371"/>
      <c r="CJ123" s="371"/>
      <c r="CK123" s="371"/>
      <c r="CL123" s="371"/>
      <c r="CM123" s="570"/>
      <c r="CN123" s="569"/>
      <c r="CO123" s="569"/>
    </row>
    <row r="124" spans="1:94" s="361" customFormat="1" ht="13.5" customHeight="1" thickBot="1" x14ac:dyDescent="0.2">
      <c r="A124"/>
      <c r="B124" s="275">
        <v>3</v>
      </c>
      <c r="C124" s="224" t="s">
        <v>378</v>
      </c>
      <c r="D124" s="224"/>
      <c r="E124" s="224"/>
      <c r="F124" s="751"/>
      <c r="G124"/>
      <c r="H124" s="693"/>
      <c r="I124" s="694"/>
      <c r="J124" s="633" t="str">
        <f>IF(J122="","",J122)</f>
        <v/>
      </c>
      <c r="K124" s="760"/>
      <c r="L124" s="617">
        <f t="shared" si="70"/>
        <v>2</v>
      </c>
      <c r="M124" s="1">
        <f t="shared" si="71"/>
        <v>2</v>
      </c>
      <c r="N124"/>
      <c r="O124" s="1">
        <f t="shared" si="79"/>
        <v>0</v>
      </c>
      <c r="P124" s="1">
        <f t="shared" si="79"/>
        <v>0</v>
      </c>
      <c r="Q124" s="1">
        <f t="shared" si="79"/>
        <v>0</v>
      </c>
      <c r="R124" s="1">
        <f t="shared" si="77"/>
        <v>0</v>
      </c>
      <c r="S124" s="1">
        <f t="shared" si="77"/>
        <v>0</v>
      </c>
      <c r="T124" s="1">
        <f t="shared" si="77"/>
        <v>0</v>
      </c>
      <c r="U124" s="1">
        <f t="shared" si="77"/>
        <v>0</v>
      </c>
      <c r="V124" s="1">
        <f t="shared" si="77"/>
        <v>0</v>
      </c>
      <c r="W124" s="1">
        <f t="shared" si="77"/>
        <v>0</v>
      </c>
      <c r="X124" s="1">
        <f t="shared" si="72"/>
        <v>0</v>
      </c>
      <c r="Y124" s="1">
        <f t="shared" si="72"/>
        <v>0</v>
      </c>
      <c r="Z124" s="1">
        <f t="shared" si="72"/>
        <v>0</v>
      </c>
      <c r="AA124" s="1">
        <f t="shared" si="72"/>
        <v>0</v>
      </c>
      <c r="AB124"/>
      <c r="AC124" s="695" t="s">
        <v>839</v>
      </c>
      <c r="AD124" s="695" t="s">
        <v>839</v>
      </c>
      <c r="AE124" s="695" t="s">
        <v>839</v>
      </c>
      <c r="AF124" s="695" t="s">
        <v>839</v>
      </c>
      <c r="AG124" s="695" t="s">
        <v>839</v>
      </c>
      <c r="AH124" s="695" t="s">
        <v>839</v>
      </c>
      <c r="AI124" s="695" t="s">
        <v>839</v>
      </c>
      <c r="AJ124" s="695" t="s">
        <v>839</v>
      </c>
      <c r="AK124" s="695" t="s">
        <v>839</v>
      </c>
      <c r="AL124" s="695" t="s">
        <v>839</v>
      </c>
      <c r="AM124" s="695" t="s">
        <v>839</v>
      </c>
      <c r="AN124" s="695" t="s">
        <v>839</v>
      </c>
      <c r="AO124" s="695" t="s">
        <v>839</v>
      </c>
      <c r="AP124"/>
      <c r="AQ124" s="388"/>
      <c r="AR124" s="362">
        <f t="shared" si="92"/>
        <v>3</v>
      </c>
      <c r="AS124" s="355">
        <v>3</v>
      </c>
      <c r="AT124" s="474" t="s">
        <v>809</v>
      </c>
      <c r="AU124" s="460">
        <f t="shared" si="68"/>
        <v>0.5</v>
      </c>
      <c r="AV124" s="460">
        <f t="shared" si="54"/>
        <v>0.5</v>
      </c>
      <c r="AW124" s="460">
        <f t="shared" si="55"/>
        <v>0.5</v>
      </c>
      <c r="AX124" s="460">
        <f t="shared" si="56"/>
        <v>0.5</v>
      </c>
      <c r="AY124" s="460">
        <f t="shared" si="57"/>
        <v>0.5</v>
      </c>
      <c r="AZ124" s="460">
        <f t="shared" si="58"/>
        <v>0.5</v>
      </c>
      <c r="BA124" s="460">
        <f t="shared" si="59"/>
        <v>0.5</v>
      </c>
      <c r="BB124" s="452">
        <f t="shared" si="60"/>
        <v>0.5</v>
      </c>
      <c r="BC124" s="460">
        <f t="shared" si="61"/>
        <v>0.625</v>
      </c>
      <c r="BD124" s="460">
        <f t="shared" si="62"/>
        <v>0.5</v>
      </c>
      <c r="BE124" s="453">
        <f t="shared" si="90"/>
        <v>0</v>
      </c>
      <c r="BF124" s="451">
        <f t="shared" si="63"/>
        <v>0</v>
      </c>
      <c r="BG124" s="451">
        <f t="shared" si="64"/>
        <v>0</v>
      </c>
      <c r="BH124" s="365"/>
      <c r="BI124" s="387">
        <v>3</v>
      </c>
      <c r="BJ124" s="444" t="s">
        <v>108</v>
      </c>
      <c r="BK124" s="474" t="s">
        <v>378</v>
      </c>
      <c r="BL124" s="561">
        <v>0.5</v>
      </c>
      <c r="BM124" s="561">
        <v>0.5</v>
      </c>
      <c r="BN124" s="561">
        <v>0.5</v>
      </c>
      <c r="BO124" s="561">
        <v>0.5</v>
      </c>
      <c r="BP124" s="561">
        <v>0.5</v>
      </c>
      <c r="BQ124" s="561">
        <v>0.5</v>
      </c>
      <c r="BR124" s="561">
        <v>0.5</v>
      </c>
      <c r="BS124" s="561">
        <v>0.5</v>
      </c>
      <c r="BT124" s="610">
        <v>0.625</v>
      </c>
      <c r="BU124" s="561">
        <v>0.5</v>
      </c>
      <c r="BV124" s="547"/>
      <c r="BW124" s="429"/>
      <c r="BX124" s="429"/>
      <c r="BY124"/>
      <c r="BZ124" s="387">
        <v>3</v>
      </c>
      <c r="CA124" s="355">
        <v>3</v>
      </c>
      <c r="CB124" s="474" t="s">
        <v>809</v>
      </c>
      <c r="CC124" s="561">
        <v>0.5</v>
      </c>
      <c r="CD124" s="561">
        <v>0.5</v>
      </c>
      <c r="CE124" s="561">
        <v>0.5</v>
      </c>
      <c r="CF124" s="561">
        <v>0.5</v>
      </c>
      <c r="CG124" s="561">
        <v>0.5</v>
      </c>
      <c r="CH124" s="561">
        <v>0.5</v>
      </c>
      <c r="CI124" s="561">
        <v>0.5</v>
      </c>
      <c r="CJ124" s="561">
        <v>0.5</v>
      </c>
      <c r="CK124" s="610">
        <v>0.625</v>
      </c>
      <c r="CL124" s="561">
        <v>0.5</v>
      </c>
      <c r="CM124" s="547"/>
      <c r="CN124" s="429"/>
      <c r="CO124" s="429"/>
      <c r="CP124"/>
    </row>
    <row r="125" spans="1:94" s="361" customFormat="1" ht="13.5" customHeight="1" x14ac:dyDescent="0.15">
      <c r="A125"/>
      <c r="B125" s="276"/>
      <c r="C125" s="263">
        <v>3.1</v>
      </c>
      <c r="D125" s="254" t="s">
        <v>798</v>
      </c>
      <c r="E125" s="224"/>
      <c r="F125" s="751"/>
      <c r="G125"/>
      <c r="H125" s="772"/>
      <c r="I125" s="772"/>
      <c r="J125" s="633" t="str">
        <f>IF(J124="","",J124)</f>
        <v/>
      </c>
      <c r="K125" s="760"/>
      <c r="L125" s="617">
        <f t="shared" si="70"/>
        <v>2</v>
      </c>
      <c r="M125" s="1">
        <f t="shared" si="71"/>
        <v>2</v>
      </c>
      <c r="N125"/>
      <c r="O125" s="1">
        <f t="shared" si="79"/>
        <v>0</v>
      </c>
      <c r="P125" s="1">
        <f t="shared" si="79"/>
        <v>0</v>
      </c>
      <c r="Q125" s="1">
        <f t="shared" si="79"/>
        <v>0</v>
      </c>
      <c r="R125" s="1">
        <f t="shared" si="77"/>
        <v>0</v>
      </c>
      <c r="S125" s="1">
        <f t="shared" si="77"/>
        <v>0</v>
      </c>
      <c r="T125" s="1">
        <f t="shared" si="77"/>
        <v>0</v>
      </c>
      <c r="U125" s="1">
        <f t="shared" si="77"/>
        <v>0</v>
      </c>
      <c r="V125" s="1">
        <f t="shared" si="77"/>
        <v>0</v>
      </c>
      <c r="W125" s="1">
        <f t="shared" si="77"/>
        <v>0</v>
      </c>
      <c r="X125" s="1">
        <f t="shared" si="72"/>
        <v>0</v>
      </c>
      <c r="Y125" s="1">
        <f t="shared" si="72"/>
        <v>0</v>
      </c>
      <c r="Z125" s="1">
        <f t="shared" si="72"/>
        <v>0</v>
      </c>
      <c r="AA125" s="1">
        <f t="shared" si="72"/>
        <v>0</v>
      </c>
      <c r="AB125"/>
      <c r="AC125" s="714" t="s">
        <v>839</v>
      </c>
      <c r="AD125" s="714" t="s">
        <v>839</v>
      </c>
      <c r="AE125" s="714" t="s">
        <v>839</v>
      </c>
      <c r="AF125" s="714" t="s">
        <v>839</v>
      </c>
      <c r="AG125" s="714" t="s">
        <v>839</v>
      </c>
      <c r="AH125" s="714" t="s">
        <v>839</v>
      </c>
      <c r="AI125" s="714" t="s">
        <v>839</v>
      </c>
      <c r="AJ125" s="714" t="s">
        <v>839</v>
      </c>
      <c r="AK125" s="714" t="s">
        <v>839</v>
      </c>
      <c r="AL125" s="714" t="s">
        <v>839</v>
      </c>
      <c r="AM125" s="714" t="s">
        <v>839</v>
      </c>
      <c r="AN125" s="714" t="s">
        <v>839</v>
      </c>
      <c r="AO125" s="714" t="s">
        <v>839</v>
      </c>
      <c r="AP125"/>
      <c r="AQ125" s="388"/>
      <c r="AR125" s="362" t="str">
        <f t="shared" si="92"/>
        <v>3a.3b</v>
      </c>
      <c r="AS125" s="355" t="s">
        <v>810</v>
      </c>
      <c r="AT125" s="474" t="s">
        <v>811</v>
      </c>
      <c r="AU125" s="460">
        <f t="shared" si="68"/>
        <v>1</v>
      </c>
      <c r="AV125" s="460">
        <f t="shared" si="54"/>
        <v>1</v>
      </c>
      <c r="AW125" s="460">
        <f t="shared" si="55"/>
        <v>1</v>
      </c>
      <c r="AX125" s="460">
        <f t="shared" si="56"/>
        <v>1</v>
      </c>
      <c r="AY125" s="460">
        <f t="shared" si="57"/>
        <v>1</v>
      </c>
      <c r="AZ125" s="460">
        <f t="shared" si="58"/>
        <v>1</v>
      </c>
      <c r="BA125" s="460">
        <f t="shared" si="59"/>
        <v>0</v>
      </c>
      <c r="BB125" s="460">
        <f t="shared" si="60"/>
        <v>1</v>
      </c>
      <c r="BC125" s="460">
        <f t="shared" si="61"/>
        <v>1</v>
      </c>
      <c r="BD125" s="460">
        <f t="shared" si="62"/>
        <v>1</v>
      </c>
      <c r="BE125" s="453">
        <f t="shared" si="90"/>
        <v>0</v>
      </c>
      <c r="BF125" s="451">
        <f t="shared" si="63"/>
        <v>0</v>
      </c>
      <c r="BG125" s="451">
        <f t="shared" si="64"/>
        <v>0</v>
      </c>
      <c r="BH125" s="365"/>
      <c r="BI125" s="387" t="s">
        <v>902</v>
      </c>
      <c r="BJ125" s="444" t="s">
        <v>903</v>
      </c>
      <c r="BK125" s="474" t="s">
        <v>811</v>
      </c>
      <c r="BL125" s="460">
        <v>1</v>
      </c>
      <c r="BM125" s="460">
        <v>1</v>
      </c>
      <c r="BN125" s="460">
        <v>1</v>
      </c>
      <c r="BO125" s="460">
        <v>1</v>
      </c>
      <c r="BP125" s="460">
        <v>1</v>
      </c>
      <c r="BQ125" s="460">
        <v>1</v>
      </c>
      <c r="BR125" s="442"/>
      <c r="BS125" s="460">
        <v>1</v>
      </c>
      <c r="BT125" s="460">
        <v>1</v>
      </c>
      <c r="BU125" s="442">
        <v>1</v>
      </c>
      <c r="BV125" s="547"/>
      <c r="BW125" s="429"/>
      <c r="BX125" s="429"/>
      <c r="BY125"/>
      <c r="BZ125" s="387" t="s">
        <v>633</v>
      </c>
      <c r="CA125" s="355" t="s">
        <v>810</v>
      </c>
      <c r="CB125" s="474" t="s">
        <v>811</v>
      </c>
      <c r="CC125" s="442">
        <v>1</v>
      </c>
      <c r="CD125" s="442">
        <v>1</v>
      </c>
      <c r="CE125" s="442">
        <v>1</v>
      </c>
      <c r="CF125" s="442">
        <v>1</v>
      </c>
      <c r="CG125" s="442">
        <v>1</v>
      </c>
      <c r="CH125" s="442">
        <v>1</v>
      </c>
      <c r="CI125" s="442"/>
      <c r="CJ125" s="442">
        <v>1</v>
      </c>
      <c r="CK125" s="442">
        <v>1</v>
      </c>
      <c r="CL125" s="442">
        <v>1</v>
      </c>
      <c r="CM125" s="547"/>
      <c r="CN125" s="429"/>
      <c r="CO125" s="429"/>
      <c r="CP125"/>
    </row>
    <row r="126" spans="1:94" s="361" customFormat="1" ht="13.5" customHeight="1" thickBot="1" x14ac:dyDescent="0.2">
      <c r="A126"/>
      <c r="B126" s="276"/>
      <c r="C126" s="260">
        <v>3.1</v>
      </c>
      <c r="D126" s="254" t="s">
        <v>799</v>
      </c>
      <c r="E126" s="224"/>
      <c r="F126" s="751"/>
      <c r="G126"/>
      <c r="H126" s="773"/>
      <c r="I126" s="773"/>
      <c r="J126" s="633" t="str">
        <f>IF(J124="","",J124)</f>
        <v/>
      </c>
      <c r="K126" s="760"/>
      <c r="L126" s="617">
        <f t="shared" si="70"/>
        <v>2</v>
      </c>
      <c r="M126" s="1">
        <f t="shared" si="71"/>
        <v>2</v>
      </c>
      <c r="N126"/>
      <c r="O126" s="1">
        <f t="shared" si="79"/>
        <v>0</v>
      </c>
      <c r="P126" s="1">
        <f t="shared" si="79"/>
        <v>0</v>
      </c>
      <c r="Q126" s="1">
        <f t="shared" si="79"/>
        <v>0</v>
      </c>
      <c r="R126" s="1">
        <f t="shared" si="77"/>
        <v>0</v>
      </c>
      <c r="S126" s="1">
        <f t="shared" si="77"/>
        <v>0</v>
      </c>
      <c r="T126" s="1">
        <f t="shared" si="77"/>
        <v>0</v>
      </c>
      <c r="U126" s="1">
        <f t="shared" si="77"/>
        <v>0</v>
      </c>
      <c r="V126" s="1">
        <f t="shared" si="77"/>
        <v>0</v>
      </c>
      <c r="W126" s="1">
        <f t="shared" si="77"/>
        <v>0</v>
      </c>
      <c r="X126" s="1">
        <f t="shared" si="72"/>
        <v>0</v>
      </c>
      <c r="Y126" s="1">
        <f t="shared" si="72"/>
        <v>0</v>
      </c>
      <c r="Z126" s="1">
        <f t="shared" si="72"/>
        <v>0</v>
      </c>
      <c r="AA126" s="1">
        <f t="shared" si="72"/>
        <v>0</v>
      </c>
      <c r="AB126"/>
      <c r="AC126" s="695" t="s">
        <v>839</v>
      </c>
      <c r="AD126" s="695" t="s">
        <v>839</v>
      </c>
      <c r="AE126" s="695" t="s">
        <v>839</v>
      </c>
      <c r="AF126" s="695" t="s">
        <v>839</v>
      </c>
      <c r="AG126" s="695" t="s">
        <v>839</v>
      </c>
      <c r="AH126" s="695" t="s">
        <v>839</v>
      </c>
      <c r="AI126" s="695" t="s">
        <v>839</v>
      </c>
      <c r="AJ126" s="695" t="s">
        <v>839</v>
      </c>
      <c r="AK126" s="695" t="s">
        <v>839</v>
      </c>
      <c r="AL126" s="695" t="s">
        <v>839</v>
      </c>
      <c r="AM126" s="695" t="s">
        <v>839</v>
      </c>
      <c r="AN126" s="695" t="s">
        <v>839</v>
      </c>
      <c r="AO126" s="695" t="s">
        <v>839</v>
      </c>
      <c r="AP126"/>
      <c r="AQ126" s="388"/>
      <c r="AR126" s="362" t="str">
        <f t="shared" si="92"/>
        <v>3b.c</v>
      </c>
      <c r="AS126" s="355" t="s">
        <v>812</v>
      </c>
      <c r="AT126" s="474" t="s">
        <v>813</v>
      </c>
      <c r="AU126" s="460">
        <f t="shared" si="68"/>
        <v>0</v>
      </c>
      <c r="AV126" s="460">
        <f t="shared" si="54"/>
        <v>0</v>
      </c>
      <c r="AW126" s="460">
        <f t="shared" si="55"/>
        <v>0</v>
      </c>
      <c r="AX126" s="460">
        <f t="shared" si="56"/>
        <v>0</v>
      </c>
      <c r="AY126" s="460">
        <f t="shared" si="57"/>
        <v>0</v>
      </c>
      <c r="AZ126" s="460">
        <f t="shared" si="58"/>
        <v>0</v>
      </c>
      <c r="BA126" s="460">
        <f t="shared" si="59"/>
        <v>1</v>
      </c>
      <c r="BB126" s="460">
        <f t="shared" si="60"/>
        <v>0</v>
      </c>
      <c r="BC126" s="460">
        <f t="shared" si="61"/>
        <v>0</v>
      </c>
      <c r="BD126" s="460">
        <f t="shared" si="62"/>
        <v>0</v>
      </c>
      <c r="BE126" s="453">
        <f t="shared" si="90"/>
        <v>0</v>
      </c>
      <c r="BF126" s="451">
        <f t="shared" si="63"/>
        <v>0</v>
      </c>
      <c r="BG126" s="451">
        <f t="shared" si="64"/>
        <v>0</v>
      </c>
      <c r="BH126" s="365"/>
      <c r="BI126" s="387" t="s">
        <v>904</v>
      </c>
      <c r="BJ126" s="444" t="s">
        <v>634</v>
      </c>
      <c r="BK126" s="474" t="s">
        <v>813</v>
      </c>
      <c r="BL126" s="411"/>
      <c r="BM126" s="411"/>
      <c r="BN126" s="411"/>
      <c r="BO126" s="411"/>
      <c r="BP126" s="411"/>
      <c r="BQ126" s="411"/>
      <c r="BR126" s="442">
        <v>1</v>
      </c>
      <c r="BS126" s="411"/>
      <c r="BT126" s="411"/>
      <c r="BU126" s="442"/>
      <c r="BV126" s="547"/>
      <c r="BW126" s="429"/>
      <c r="BX126" s="429"/>
      <c r="BY126"/>
      <c r="BZ126" s="387" t="s">
        <v>636</v>
      </c>
      <c r="CA126" s="355" t="s">
        <v>812</v>
      </c>
      <c r="CB126" s="474" t="s">
        <v>813</v>
      </c>
      <c r="CC126" s="411"/>
      <c r="CD126" s="411"/>
      <c r="CE126" s="411"/>
      <c r="CF126" s="411"/>
      <c r="CG126" s="411"/>
      <c r="CH126" s="411"/>
      <c r="CI126" s="442">
        <v>1</v>
      </c>
      <c r="CJ126" s="411"/>
      <c r="CK126" s="411"/>
      <c r="CL126" s="442"/>
      <c r="CM126" s="547"/>
      <c r="CN126" s="429"/>
      <c r="CO126" s="429"/>
      <c r="CP126"/>
    </row>
    <row r="127" spans="1:94" ht="13.5" hidden="1" customHeight="1" x14ac:dyDescent="0.15">
      <c r="B127" s="281"/>
      <c r="C127" s="628">
        <v>3.1</v>
      </c>
      <c r="D127" s="629" t="s">
        <v>379</v>
      </c>
      <c r="E127" s="567"/>
      <c r="F127" s="751"/>
      <c r="G127"/>
      <c r="H127" s="772"/>
      <c r="I127" s="772"/>
      <c r="J127" s="231"/>
      <c r="K127" s="760"/>
      <c r="L127" s="617">
        <f t="shared" si="70"/>
        <v>2</v>
      </c>
      <c r="M127" s="1">
        <f t="shared" si="71"/>
        <v>2</v>
      </c>
      <c r="N127"/>
      <c r="O127" s="1">
        <f t="shared" si="79"/>
        <v>0</v>
      </c>
      <c r="P127" s="1">
        <f t="shared" si="79"/>
        <v>0</v>
      </c>
      <c r="Q127" s="1">
        <f t="shared" si="79"/>
        <v>0</v>
      </c>
      <c r="R127" s="1">
        <f t="shared" si="77"/>
        <v>0</v>
      </c>
      <c r="S127" s="1">
        <f t="shared" si="77"/>
        <v>0</v>
      </c>
      <c r="T127" s="1">
        <f t="shared" si="77"/>
        <v>0</v>
      </c>
      <c r="U127" s="1">
        <f t="shared" ref="U127:Z177" si="95">IF(OR(AI127=0,AI127="-"),0,1)</f>
        <v>0</v>
      </c>
      <c r="V127" s="1">
        <f t="shared" si="95"/>
        <v>0</v>
      </c>
      <c r="W127" s="1">
        <f t="shared" si="95"/>
        <v>0</v>
      </c>
      <c r="X127" s="1">
        <f t="shared" si="72"/>
        <v>0</v>
      </c>
      <c r="Y127" s="1">
        <f t="shared" si="72"/>
        <v>0</v>
      </c>
      <c r="Z127" s="1">
        <f t="shared" si="72"/>
        <v>0</v>
      </c>
      <c r="AA127" s="1">
        <f t="shared" si="72"/>
        <v>0</v>
      </c>
      <c r="AB127"/>
      <c r="AC127" s="679"/>
      <c r="AD127" s="679"/>
      <c r="AE127" s="679"/>
      <c r="AF127" s="679"/>
      <c r="AG127" s="679"/>
      <c r="AH127" s="679"/>
      <c r="AI127" s="679"/>
      <c r="AJ127" s="679"/>
      <c r="AK127" s="679"/>
      <c r="AL127" s="679"/>
      <c r="AM127" s="679"/>
      <c r="AN127" s="679"/>
      <c r="AO127" s="679"/>
      <c r="AP127"/>
      <c r="AQ127" s="390"/>
      <c r="AR127" s="362">
        <f t="shared" si="92"/>
        <v>3.1</v>
      </c>
      <c r="AS127" s="355">
        <v>3.1</v>
      </c>
      <c r="AT127" s="443" t="s">
        <v>379</v>
      </c>
      <c r="AU127" s="454">
        <f t="shared" si="68"/>
        <v>0</v>
      </c>
      <c r="AV127" s="454">
        <f t="shared" si="54"/>
        <v>0</v>
      </c>
      <c r="AW127" s="454">
        <f t="shared" si="55"/>
        <v>0</v>
      </c>
      <c r="AX127" s="454">
        <f t="shared" si="56"/>
        <v>0</v>
      </c>
      <c r="AY127" s="454">
        <f t="shared" si="57"/>
        <v>0</v>
      </c>
      <c r="AZ127" s="454">
        <f t="shared" si="58"/>
        <v>0</v>
      </c>
      <c r="BA127" s="454">
        <f t="shared" si="59"/>
        <v>0</v>
      </c>
      <c r="BB127" s="456">
        <f t="shared" si="60"/>
        <v>0</v>
      </c>
      <c r="BC127" s="454">
        <f t="shared" si="61"/>
        <v>0</v>
      </c>
      <c r="BD127" s="454">
        <f t="shared" si="62"/>
        <v>0</v>
      </c>
      <c r="BE127" s="455">
        <f t="shared" si="90"/>
        <v>0</v>
      </c>
      <c r="BF127" s="454">
        <f t="shared" si="63"/>
        <v>0</v>
      </c>
      <c r="BG127" s="454">
        <f t="shared" si="64"/>
        <v>0</v>
      </c>
      <c r="BH127" s="370"/>
      <c r="BI127" s="393">
        <v>3.1</v>
      </c>
      <c r="BJ127" s="425" t="s">
        <v>637</v>
      </c>
      <c r="BK127" s="443" t="s">
        <v>379</v>
      </c>
      <c r="BL127" s="371"/>
      <c r="BM127" s="371"/>
      <c r="BN127" s="371"/>
      <c r="BO127" s="371"/>
      <c r="BP127" s="371"/>
      <c r="BQ127" s="371"/>
      <c r="BR127" s="371"/>
      <c r="BS127" s="372"/>
      <c r="BT127" s="371"/>
      <c r="BU127" s="615">
        <v>0.65</v>
      </c>
      <c r="BV127" s="373"/>
      <c r="BW127" s="371"/>
      <c r="BX127" s="371"/>
      <c r="BZ127" s="393">
        <v>3.1</v>
      </c>
      <c r="CA127" s="355">
        <v>3.1</v>
      </c>
      <c r="CB127" s="443" t="s">
        <v>379</v>
      </c>
      <c r="CC127" s="371"/>
      <c r="CD127" s="371"/>
      <c r="CE127" s="371"/>
      <c r="CF127" s="371"/>
      <c r="CG127" s="371"/>
      <c r="CH127" s="371"/>
      <c r="CI127" s="371"/>
      <c r="CJ127" s="372"/>
      <c r="CK127" s="371"/>
      <c r="CL127" s="371"/>
      <c r="CM127" s="373"/>
      <c r="CN127" s="371"/>
      <c r="CO127" s="371"/>
    </row>
    <row r="128" spans="1:94" ht="13.5" hidden="1" customHeight="1" x14ac:dyDescent="0.15">
      <c r="B128" s="281"/>
      <c r="C128" s="628">
        <v>3.2</v>
      </c>
      <c r="D128" s="629" t="s">
        <v>380</v>
      </c>
      <c r="E128" s="567"/>
      <c r="F128" s="751"/>
      <c r="G128"/>
      <c r="H128" s="774"/>
      <c r="I128" s="774"/>
      <c r="J128" s="231"/>
      <c r="K128" s="760"/>
      <c r="L128" s="617">
        <f t="shared" si="70"/>
        <v>2</v>
      </c>
      <c r="M128" s="1">
        <f t="shared" si="71"/>
        <v>2</v>
      </c>
      <c r="N128"/>
      <c r="O128" s="1">
        <f t="shared" si="79"/>
        <v>0</v>
      </c>
      <c r="P128" s="1">
        <f t="shared" si="79"/>
        <v>0</v>
      </c>
      <c r="Q128" s="1">
        <f t="shared" si="79"/>
        <v>0</v>
      </c>
      <c r="R128" s="1">
        <f t="shared" si="79"/>
        <v>0</v>
      </c>
      <c r="S128" s="1">
        <f t="shared" si="79"/>
        <v>0</v>
      </c>
      <c r="T128" s="1">
        <f t="shared" si="79"/>
        <v>0</v>
      </c>
      <c r="U128" s="1">
        <f t="shared" si="95"/>
        <v>0</v>
      </c>
      <c r="V128" s="1">
        <f t="shared" si="95"/>
        <v>0</v>
      </c>
      <c r="W128" s="1">
        <f t="shared" si="95"/>
        <v>0</v>
      </c>
      <c r="X128" s="1">
        <f t="shared" si="72"/>
        <v>0</v>
      </c>
      <c r="Y128" s="1">
        <f t="shared" si="72"/>
        <v>0</v>
      </c>
      <c r="Z128" s="1">
        <f t="shared" si="72"/>
        <v>0</v>
      </c>
      <c r="AA128" s="1">
        <f t="shared" si="72"/>
        <v>0</v>
      </c>
      <c r="AB128"/>
      <c r="AC128" s="681"/>
      <c r="AD128" s="681"/>
      <c r="AE128" s="681"/>
      <c r="AF128" s="681"/>
      <c r="AG128" s="681"/>
      <c r="AH128" s="681"/>
      <c r="AI128" s="681"/>
      <c r="AJ128" s="681"/>
      <c r="AK128" s="681"/>
      <c r="AL128" s="681"/>
      <c r="AM128" s="681"/>
      <c r="AN128" s="681"/>
      <c r="AO128" s="681"/>
      <c r="AP128"/>
      <c r="AQ128" s="391"/>
      <c r="AR128" s="362">
        <f t="shared" si="92"/>
        <v>3.2</v>
      </c>
      <c r="AS128" s="355">
        <v>3.2</v>
      </c>
      <c r="AT128" s="443" t="s">
        <v>380</v>
      </c>
      <c r="AU128" s="454">
        <f t="shared" si="68"/>
        <v>0</v>
      </c>
      <c r="AV128" s="454">
        <f t="shared" si="54"/>
        <v>0</v>
      </c>
      <c r="AW128" s="454">
        <f t="shared" si="55"/>
        <v>0</v>
      </c>
      <c r="AX128" s="454">
        <f t="shared" si="56"/>
        <v>0</v>
      </c>
      <c r="AY128" s="454">
        <f t="shared" si="57"/>
        <v>0</v>
      </c>
      <c r="AZ128" s="454">
        <f t="shared" si="58"/>
        <v>0</v>
      </c>
      <c r="BA128" s="454">
        <f t="shared" si="59"/>
        <v>0</v>
      </c>
      <c r="BB128" s="456">
        <f t="shared" si="60"/>
        <v>0</v>
      </c>
      <c r="BC128" s="454">
        <f t="shared" si="61"/>
        <v>0</v>
      </c>
      <c r="BD128" s="454">
        <f t="shared" si="62"/>
        <v>0</v>
      </c>
      <c r="BE128" s="455">
        <f t="shared" si="90"/>
        <v>0</v>
      </c>
      <c r="BF128" s="454">
        <f t="shared" si="63"/>
        <v>0</v>
      </c>
      <c r="BG128" s="454">
        <f t="shared" si="64"/>
        <v>0</v>
      </c>
      <c r="BH128" s="378"/>
      <c r="BI128" s="393">
        <v>3.2</v>
      </c>
      <c r="BJ128" s="425" t="s">
        <v>637</v>
      </c>
      <c r="BK128" s="443" t="s">
        <v>380</v>
      </c>
      <c r="BL128" s="371"/>
      <c r="BM128" s="371"/>
      <c r="BN128" s="371"/>
      <c r="BO128" s="371"/>
      <c r="BP128" s="371"/>
      <c r="BQ128" s="371"/>
      <c r="BR128" s="371"/>
      <c r="BS128" s="372"/>
      <c r="BT128" s="371"/>
      <c r="BU128" s="615">
        <v>0.1</v>
      </c>
      <c r="BV128" s="373"/>
      <c r="BW128" s="371"/>
      <c r="BX128" s="371"/>
      <c r="BZ128" s="393">
        <v>3.2</v>
      </c>
      <c r="CA128" s="355">
        <v>3.2</v>
      </c>
      <c r="CB128" s="443" t="s">
        <v>380</v>
      </c>
      <c r="CC128" s="371"/>
      <c r="CD128" s="371"/>
      <c r="CE128" s="371"/>
      <c r="CF128" s="371"/>
      <c r="CG128" s="371"/>
      <c r="CH128" s="371"/>
      <c r="CI128" s="371"/>
      <c r="CJ128" s="372"/>
      <c r="CK128" s="371"/>
      <c r="CL128" s="371"/>
      <c r="CM128" s="373"/>
      <c r="CN128" s="371"/>
      <c r="CO128" s="371"/>
    </row>
    <row r="129" spans="1:94" ht="13.5" hidden="1" customHeight="1" x14ac:dyDescent="0.15">
      <c r="B129" s="281"/>
      <c r="C129" s="628">
        <v>3.3</v>
      </c>
      <c r="D129" s="629" t="s">
        <v>381</v>
      </c>
      <c r="E129" s="567"/>
      <c r="F129" s="751"/>
      <c r="G129"/>
      <c r="H129" s="774"/>
      <c r="I129" s="774"/>
      <c r="J129" s="231"/>
      <c r="K129" s="760"/>
      <c r="L129" s="617">
        <f t="shared" si="70"/>
        <v>2</v>
      </c>
      <c r="M129" s="1">
        <f t="shared" si="71"/>
        <v>2</v>
      </c>
      <c r="N129"/>
      <c r="O129" s="1">
        <f t="shared" si="79"/>
        <v>0</v>
      </c>
      <c r="P129" s="1">
        <f t="shared" si="79"/>
        <v>0</v>
      </c>
      <c r="Q129" s="1">
        <f t="shared" si="79"/>
        <v>0</v>
      </c>
      <c r="R129" s="1">
        <f t="shared" si="79"/>
        <v>0</v>
      </c>
      <c r="S129" s="1">
        <f t="shared" si="79"/>
        <v>0</v>
      </c>
      <c r="T129" s="1">
        <f t="shared" si="79"/>
        <v>0</v>
      </c>
      <c r="U129" s="1">
        <f t="shared" si="95"/>
        <v>0</v>
      </c>
      <c r="V129" s="1">
        <f t="shared" si="95"/>
        <v>0</v>
      </c>
      <c r="W129" s="1">
        <f t="shared" si="95"/>
        <v>0</v>
      </c>
      <c r="X129" s="1">
        <f t="shared" si="72"/>
        <v>0</v>
      </c>
      <c r="Y129" s="1">
        <f t="shared" si="72"/>
        <v>0</v>
      </c>
      <c r="Z129" s="1">
        <f t="shared" si="72"/>
        <v>0</v>
      </c>
      <c r="AA129" s="1">
        <f t="shared" si="72"/>
        <v>0</v>
      </c>
      <c r="AB129"/>
      <c r="AC129" s="681"/>
      <c r="AD129" s="681"/>
      <c r="AE129" s="681"/>
      <c r="AF129" s="681"/>
      <c r="AG129" s="681"/>
      <c r="AH129" s="681"/>
      <c r="AI129" s="681"/>
      <c r="AJ129" s="681"/>
      <c r="AK129" s="681"/>
      <c r="AL129" s="681"/>
      <c r="AM129" s="681"/>
      <c r="AN129" s="681"/>
      <c r="AO129" s="681"/>
      <c r="AP129"/>
      <c r="AQ129" s="390"/>
      <c r="AR129" s="362">
        <f t="shared" si="92"/>
        <v>3.3</v>
      </c>
      <c r="AS129" s="355">
        <v>3.3</v>
      </c>
      <c r="AT129" s="443" t="s">
        <v>381</v>
      </c>
      <c r="AU129" s="454">
        <f t="shared" si="68"/>
        <v>0</v>
      </c>
      <c r="AV129" s="454">
        <f t="shared" si="54"/>
        <v>0</v>
      </c>
      <c r="AW129" s="454">
        <f t="shared" si="55"/>
        <v>0</v>
      </c>
      <c r="AX129" s="454">
        <f t="shared" si="56"/>
        <v>0</v>
      </c>
      <c r="AY129" s="454">
        <f t="shared" si="57"/>
        <v>0</v>
      </c>
      <c r="AZ129" s="454">
        <f t="shared" si="58"/>
        <v>0</v>
      </c>
      <c r="BA129" s="454">
        <f t="shared" si="59"/>
        <v>0</v>
      </c>
      <c r="BB129" s="456">
        <f t="shared" si="60"/>
        <v>0</v>
      </c>
      <c r="BC129" s="454">
        <f t="shared" si="61"/>
        <v>0</v>
      </c>
      <c r="BD129" s="454">
        <f t="shared" si="62"/>
        <v>0</v>
      </c>
      <c r="BE129" s="455">
        <f t="shared" si="90"/>
        <v>0</v>
      </c>
      <c r="BF129" s="454">
        <f t="shared" si="63"/>
        <v>0</v>
      </c>
      <c r="BG129" s="454">
        <f t="shared" si="64"/>
        <v>0</v>
      </c>
      <c r="BH129" s="370"/>
      <c r="BI129" s="393">
        <v>3.3</v>
      </c>
      <c r="BJ129" s="425" t="s">
        <v>637</v>
      </c>
      <c r="BK129" s="443" t="s">
        <v>381</v>
      </c>
      <c r="BL129" s="371"/>
      <c r="BM129" s="371"/>
      <c r="BN129" s="371"/>
      <c r="BO129" s="371"/>
      <c r="BP129" s="371"/>
      <c r="BQ129" s="371"/>
      <c r="BR129" s="371"/>
      <c r="BS129" s="372"/>
      <c r="BT129" s="371"/>
      <c r="BU129" s="615">
        <v>0.2</v>
      </c>
      <c r="BV129" s="373"/>
      <c r="BW129" s="371"/>
      <c r="BX129" s="371"/>
      <c r="BZ129" s="393">
        <v>3.3</v>
      </c>
      <c r="CA129" s="355">
        <v>3.3</v>
      </c>
      <c r="CB129" s="443" t="s">
        <v>381</v>
      </c>
      <c r="CC129" s="371"/>
      <c r="CD129" s="371"/>
      <c r="CE129" s="371"/>
      <c r="CF129" s="371"/>
      <c r="CG129" s="371"/>
      <c r="CH129" s="371"/>
      <c r="CI129" s="371"/>
      <c r="CJ129" s="372"/>
      <c r="CK129" s="371"/>
      <c r="CL129" s="371"/>
      <c r="CM129" s="373"/>
      <c r="CN129" s="371"/>
      <c r="CO129" s="371"/>
    </row>
    <row r="130" spans="1:94" ht="13.5" hidden="1" customHeight="1" x14ac:dyDescent="0.15">
      <c r="B130" s="281"/>
      <c r="C130" s="628">
        <v>3.4</v>
      </c>
      <c r="D130" s="629" t="s">
        <v>110</v>
      </c>
      <c r="E130" s="567"/>
      <c r="F130" s="751"/>
      <c r="G130"/>
      <c r="H130" s="774"/>
      <c r="I130" s="774"/>
      <c r="J130" s="231"/>
      <c r="K130" s="760"/>
      <c r="L130" s="617">
        <f t="shared" si="70"/>
        <v>2</v>
      </c>
      <c r="M130" s="1">
        <f t="shared" si="71"/>
        <v>2</v>
      </c>
      <c r="N130"/>
      <c r="O130" s="1">
        <f t="shared" si="79"/>
        <v>0</v>
      </c>
      <c r="P130" s="1">
        <f t="shared" si="79"/>
        <v>0</v>
      </c>
      <c r="Q130" s="1">
        <f t="shared" si="79"/>
        <v>0</v>
      </c>
      <c r="R130" s="1">
        <f t="shared" si="79"/>
        <v>0</v>
      </c>
      <c r="S130" s="1">
        <f t="shared" si="79"/>
        <v>0</v>
      </c>
      <c r="T130" s="1">
        <f t="shared" si="79"/>
        <v>0</v>
      </c>
      <c r="U130" s="1">
        <f t="shared" si="95"/>
        <v>0</v>
      </c>
      <c r="V130" s="1">
        <f t="shared" si="95"/>
        <v>0</v>
      </c>
      <c r="W130" s="1">
        <f t="shared" si="95"/>
        <v>0</v>
      </c>
      <c r="X130" s="1">
        <f t="shared" si="72"/>
        <v>0</v>
      </c>
      <c r="Y130" s="1">
        <f t="shared" si="72"/>
        <v>0</v>
      </c>
      <c r="Z130" s="1">
        <f t="shared" si="72"/>
        <v>0</v>
      </c>
      <c r="AA130" s="1">
        <f t="shared" si="72"/>
        <v>0</v>
      </c>
      <c r="AB130"/>
      <c r="AC130" s="681"/>
      <c r="AD130" s="681"/>
      <c r="AE130" s="681"/>
      <c r="AF130" s="681"/>
      <c r="AG130" s="681"/>
      <c r="AH130" s="681"/>
      <c r="AI130" s="681"/>
      <c r="AJ130" s="681"/>
      <c r="AK130" s="681"/>
      <c r="AL130" s="681"/>
      <c r="AM130" s="681"/>
      <c r="AN130" s="681"/>
      <c r="AO130" s="681"/>
      <c r="AP130"/>
      <c r="AQ130" s="391"/>
      <c r="AR130" s="362">
        <f t="shared" si="92"/>
        <v>3.4</v>
      </c>
      <c r="AS130" s="355">
        <v>3.4</v>
      </c>
      <c r="AT130" s="443" t="s">
        <v>110</v>
      </c>
      <c r="AU130" s="454">
        <f t="shared" si="68"/>
        <v>0</v>
      </c>
      <c r="AV130" s="454">
        <f t="shared" si="54"/>
        <v>0</v>
      </c>
      <c r="AW130" s="454">
        <f t="shared" si="55"/>
        <v>0</v>
      </c>
      <c r="AX130" s="454">
        <f t="shared" si="56"/>
        <v>0</v>
      </c>
      <c r="AY130" s="454">
        <f t="shared" si="57"/>
        <v>0</v>
      </c>
      <c r="AZ130" s="454">
        <f t="shared" si="58"/>
        <v>0</v>
      </c>
      <c r="BA130" s="454">
        <f t="shared" si="59"/>
        <v>0</v>
      </c>
      <c r="BB130" s="456">
        <f t="shared" si="60"/>
        <v>0</v>
      </c>
      <c r="BC130" s="454">
        <f t="shared" si="61"/>
        <v>0</v>
      </c>
      <c r="BD130" s="454">
        <f t="shared" si="62"/>
        <v>0</v>
      </c>
      <c r="BE130" s="455">
        <f t="shared" si="90"/>
        <v>0</v>
      </c>
      <c r="BF130" s="454">
        <f t="shared" si="63"/>
        <v>0</v>
      </c>
      <c r="BG130" s="454">
        <f t="shared" si="64"/>
        <v>0</v>
      </c>
      <c r="BH130" s="378"/>
      <c r="BI130" s="572">
        <v>3.4</v>
      </c>
      <c r="BJ130" s="425" t="s">
        <v>637</v>
      </c>
      <c r="BK130" s="443" t="s">
        <v>110</v>
      </c>
      <c r="BL130" s="371"/>
      <c r="BM130" s="371"/>
      <c r="BN130" s="371"/>
      <c r="BO130" s="371"/>
      <c r="BP130" s="371"/>
      <c r="BQ130" s="371"/>
      <c r="BR130" s="371"/>
      <c r="BS130" s="372"/>
      <c r="BT130" s="371"/>
      <c r="BU130" s="615">
        <v>0.05</v>
      </c>
      <c r="BV130" s="373"/>
      <c r="BW130" s="371"/>
      <c r="BX130" s="371"/>
      <c r="BZ130" s="572">
        <v>3.4</v>
      </c>
      <c r="CA130" s="355">
        <v>3.4</v>
      </c>
      <c r="CB130" s="443" t="s">
        <v>110</v>
      </c>
      <c r="CC130" s="371"/>
      <c r="CD130" s="371"/>
      <c r="CE130" s="371"/>
      <c r="CF130" s="371"/>
      <c r="CG130" s="371"/>
      <c r="CH130" s="371"/>
      <c r="CI130" s="371"/>
      <c r="CJ130" s="372"/>
      <c r="CK130" s="371"/>
      <c r="CL130" s="371"/>
      <c r="CM130" s="373"/>
      <c r="CN130" s="371"/>
      <c r="CO130" s="371"/>
    </row>
    <row r="131" spans="1:94" ht="13.5" hidden="1" customHeight="1" x14ac:dyDescent="0.15">
      <c r="B131" s="281"/>
      <c r="C131" s="628">
        <v>3.5</v>
      </c>
      <c r="D131" s="629" t="s">
        <v>382</v>
      </c>
      <c r="E131" s="567"/>
      <c r="F131" s="751"/>
      <c r="G131"/>
      <c r="H131" s="774"/>
      <c r="I131" s="774"/>
      <c r="J131" s="231"/>
      <c r="K131" s="760"/>
      <c r="L131" s="617">
        <f t="shared" si="70"/>
        <v>2</v>
      </c>
      <c r="M131" s="1">
        <f t="shared" si="71"/>
        <v>2</v>
      </c>
      <c r="N131"/>
      <c r="O131" s="1">
        <f t="shared" si="79"/>
        <v>0</v>
      </c>
      <c r="P131" s="1">
        <f t="shared" si="79"/>
        <v>0</v>
      </c>
      <c r="Q131" s="1">
        <f t="shared" si="79"/>
        <v>0</v>
      </c>
      <c r="R131" s="1">
        <f t="shared" si="79"/>
        <v>0</v>
      </c>
      <c r="S131" s="1">
        <f t="shared" si="79"/>
        <v>0</v>
      </c>
      <c r="T131" s="1">
        <f t="shared" si="79"/>
        <v>0</v>
      </c>
      <c r="U131" s="1">
        <f t="shared" si="95"/>
        <v>0</v>
      </c>
      <c r="V131" s="1">
        <f t="shared" si="95"/>
        <v>0</v>
      </c>
      <c r="W131" s="1">
        <f t="shared" si="95"/>
        <v>0</v>
      </c>
      <c r="X131" s="1">
        <f t="shared" si="72"/>
        <v>0</v>
      </c>
      <c r="Y131" s="1">
        <f t="shared" si="72"/>
        <v>0</v>
      </c>
      <c r="Z131" s="1">
        <f t="shared" si="72"/>
        <v>0</v>
      </c>
      <c r="AA131" s="1">
        <f t="shared" si="72"/>
        <v>0</v>
      </c>
      <c r="AB131"/>
      <c r="AC131" s="681"/>
      <c r="AD131" s="681"/>
      <c r="AE131" s="681"/>
      <c r="AF131" s="681"/>
      <c r="AG131" s="681"/>
      <c r="AH131" s="681"/>
      <c r="AI131" s="681"/>
      <c r="AJ131" s="681"/>
      <c r="AK131" s="681"/>
      <c r="AL131" s="681"/>
      <c r="AM131" s="681"/>
      <c r="AN131" s="681"/>
      <c r="AO131" s="681"/>
      <c r="AP131"/>
      <c r="AQ131" s="391"/>
      <c r="AR131" s="362">
        <f t="shared" si="92"/>
        <v>3.5</v>
      </c>
      <c r="AS131" s="355">
        <v>3.5</v>
      </c>
      <c r="AT131" s="443" t="s">
        <v>382</v>
      </c>
      <c r="AU131" s="454">
        <f t="shared" si="68"/>
        <v>0</v>
      </c>
      <c r="AV131" s="454">
        <f t="shared" si="54"/>
        <v>0</v>
      </c>
      <c r="AW131" s="454">
        <f t="shared" si="55"/>
        <v>0</v>
      </c>
      <c r="AX131" s="454">
        <f t="shared" si="56"/>
        <v>0</v>
      </c>
      <c r="AY131" s="454">
        <f t="shared" si="57"/>
        <v>0</v>
      </c>
      <c r="AZ131" s="454">
        <f t="shared" si="58"/>
        <v>0</v>
      </c>
      <c r="BA131" s="454">
        <f t="shared" si="59"/>
        <v>0</v>
      </c>
      <c r="BB131" s="456">
        <f t="shared" si="60"/>
        <v>0</v>
      </c>
      <c r="BC131" s="454">
        <f t="shared" si="61"/>
        <v>0</v>
      </c>
      <c r="BD131" s="454">
        <f t="shared" si="62"/>
        <v>0</v>
      </c>
      <c r="BE131" s="455">
        <f t="shared" si="90"/>
        <v>0</v>
      </c>
      <c r="BF131" s="454">
        <f t="shared" si="63"/>
        <v>0</v>
      </c>
      <c r="BG131" s="454">
        <f t="shared" si="64"/>
        <v>0</v>
      </c>
      <c r="BH131" s="378"/>
      <c r="BI131" s="572">
        <v>3.5</v>
      </c>
      <c r="BJ131" s="425" t="s">
        <v>905</v>
      </c>
      <c r="BK131" s="443" t="s">
        <v>382</v>
      </c>
      <c r="BL131" s="371"/>
      <c r="BM131" s="371"/>
      <c r="BN131" s="371"/>
      <c r="BO131" s="371"/>
      <c r="BP131" s="371"/>
      <c r="BQ131" s="371"/>
      <c r="BR131" s="371"/>
      <c r="BS131" s="372"/>
      <c r="BT131" s="371"/>
      <c r="BU131" s="371"/>
      <c r="BV131" s="373"/>
      <c r="BW131" s="371"/>
      <c r="BX131" s="371"/>
      <c r="BZ131" s="572">
        <v>3.5</v>
      </c>
      <c r="CA131" s="355">
        <v>3.5</v>
      </c>
      <c r="CB131" s="443" t="s">
        <v>382</v>
      </c>
      <c r="CC131" s="371"/>
      <c r="CD131" s="371"/>
      <c r="CE131" s="371"/>
      <c r="CF131" s="371"/>
      <c r="CG131" s="371"/>
      <c r="CH131" s="371"/>
      <c r="CI131" s="371"/>
      <c r="CJ131" s="372"/>
      <c r="CK131" s="371"/>
      <c r="CL131" s="371"/>
      <c r="CM131" s="373"/>
      <c r="CN131" s="371"/>
      <c r="CO131" s="371"/>
    </row>
    <row r="132" spans="1:94" ht="13.5" customHeight="1" thickBot="1" x14ac:dyDescent="0.2">
      <c r="B132" s="282"/>
      <c r="C132" s="263">
        <v>3.2</v>
      </c>
      <c r="D132" s="254" t="s">
        <v>800</v>
      </c>
      <c r="E132" s="223"/>
      <c r="F132" s="751"/>
      <c r="G132"/>
      <c r="H132" s="773"/>
      <c r="I132" s="773"/>
      <c r="J132" s="633" t="str">
        <f>IF(J124="","",J124)</f>
        <v/>
      </c>
      <c r="K132" s="760"/>
      <c r="L132" s="617">
        <f t="shared" si="70"/>
        <v>2</v>
      </c>
      <c r="M132" s="1">
        <f t="shared" si="71"/>
        <v>2</v>
      </c>
      <c r="N132"/>
      <c r="O132" s="1">
        <f t="shared" si="79"/>
        <v>0</v>
      </c>
      <c r="P132" s="1">
        <f t="shared" si="79"/>
        <v>0</v>
      </c>
      <c r="Q132" s="1">
        <f t="shared" si="79"/>
        <v>0</v>
      </c>
      <c r="R132" s="1">
        <f t="shared" si="79"/>
        <v>0</v>
      </c>
      <c r="S132" s="1">
        <f t="shared" si="79"/>
        <v>0</v>
      </c>
      <c r="T132" s="1">
        <f t="shared" si="79"/>
        <v>0</v>
      </c>
      <c r="U132" s="1">
        <f t="shared" si="95"/>
        <v>0</v>
      </c>
      <c r="V132" s="1">
        <f t="shared" si="95"/>
        <v>0</v>
      </c>
      <c r="W132" s="1">
        <f t="shared" si="95"/>
        <v>0</v>
      </c>
      <c r="X132" s="1">
        <f t="shared" si="72"/>
        <v>0</v>
      </c>
      <c r="Y132" s="1">
        <f t="shared" si="72"/>
        <v>0</v>
      </c>
      <c r="Z132" s="1">
        <f t="shared" si="72"/>
        <v>0</v>
      </c>
      <c r="AA132" s="1">
        <f t="shared" si="72"/>
        <v>0</v>
      </c>
      <c r="AB132"/>
      <c r="AC132" s="695" t="s">
        <v>437</v>
      </c>
      <c r="AD132" s="695" t="s">
        <v>839</v>
      </c>
      <c r="AE132" s="695" t="s">
        <v>839</v>
      </c>
      <c r="AF132" s="695" t="s">
        <v>839</v>
      </c>
      <c r="AG132" s="695" t="s">
        <v>839</v>
      </c>
      <c r="AH132" s="695" t="s">
        <v>839</v>
      </c>
      <c r="AI132" s="695" t="s">
        <v>839</v>
      </c>
      <c r="AJ132" s="695" t="s">
        <v>839</v>
      </c>
      <c r="AK132" s="695" t="s">
        <v>839</v>
      </c>
      <c r="AL132" s="695" t="s">
        <v>839</v>
      </c>
      <c r="AM132" s="695" t="s">
        <v>839</v>
      </c>
      <c r="AN132" s="695" t="s">
        <v>839</v>
      </c>
      <c r="AO132" s="695" t="s">
        <v>839</v>
      </c>
      <c r="AP132"/>
      <c r="AQ132" s="391"/>
      <c r="AR132" s="366">
        <f t="shared" si="92"/>
        <v>3.2</v>
      </c>
      <c r="AS132" s="355">
        <v>3</v>
      </c>
      <c r="AT132" s="474" t="s">
        <v>777</v>
      </c>
      <c r="AU132" s="454">
        <f t="shared" si="68"/>
        <v>0</v>
      </c>
      <c r="AV132" s="454">
        <f t="shared" si="54"/>
        <v>0</v>
      </c>
      <c r="AW132" s="454">
        <f t="shared" si="55"/>
        <v>0</v>
      </c>
      <c r="AX132" s="454">
        <f t="shared" si="56"/>
        <v>0</v>
      </c>
      <c r="AY132" s="454">
        <f t="shared" si="57"/>
        <v>0</v>
      </c>
      <c r="AZ132" s="454">
        <f t="shared" si="58"/>
        <v>0</v>
      </c>
      <c r="BA132" s="454">
        <f t="shared" si="59"/>
        <v>0</v>
      </c>
      <c r="BB132" s="456">
        <f t="shared" si="60"/>
        <v>0</v>
      </c>
      <c r="BC132" s="454">
        <f t="shared" si="61"/>
        <v>0</v>
      </c>
      <c r="BD132" s="454">
        <f t="shared" si="62"/>
        <v>0</v>
      </c>
      <c r="BE132" s="455">
        <f t="shared" si="90"/>
        <v>0</v>
      </c>
      <c r="BF132" s="454">
        <f t="shared" si="63"/>
        <v>0</v>
      </c>
      <c r="BG132" s="454">
        <f t="shared" si="64"/>
        <v>0</v>
      </c>
      <c r="BH132" s="378"/>
      <c r="BI132" s="412">
        <v>3.2</v>
      </c>
      <c r="BJ132" s="573" t="s">
        <v>107</v>
      </c>
      <c r="BK132" s="474" t="s">
        <v>777</v>
      </c>
      <c r="BL132" s="371">
        <v>1</v>
      </c>
      <c r="BM132" s="371">
        <v>1</v>
      </c>
      <c r="BN132" s="371">
        <v>1</v>
      </c>
      <c r="BO132" s="371">
        <v>1</v>
      </c>
      <c r="BP132" s="371">
        <v>1</v>
      </c>
      <c r="BQ132" s="371">
        <v>1</v>
      </c>
      <c r="BR132" s="371"/>
      <c r="BS132" s="372">
        <v>1</v>
      </c>
      <c r="BT132" s="371"/>
      <c r="BU132" s="371">
        <v>1</v>
      </c>
      <c r="BV132" s="373"/>
      <c r="BW132" s="371"/>
      <c r="BX132" s="371"/>
      <c r="BZ132" s="412">
        <v>3.2</v>
      </c>
      <c r="CA132" s="355">
        <v>3</v>
      </c>
      <c r="CB132" s="474" t="s">
        <v>777</v>
      </c>
      <c r="CC132" s="371"/>
      <c r="CD132" s="371"/>
      <c r="CE132" s="371"/>
      <c r="CF132" s="371"/>
      <c r="CG132" s="371"/>
      <c r="CH132" s="371"/>
      <c r="CI132" s="371"/>
      <c r="CJ132" s="372"/>
      <c r="CK132" s="371"/>
      <c r="CL132" s="371"/>
      <c r="CM132" s="373"/>
      <c r="CN132" s="371"/>
      <c r="CO132" s="371"/>
    </row>
    <row r="133" spans="1:94" s="361" customFormat="1" ht="13.5" customHeight="1" x14ac:dyDescent="0.15">
      <c r="A133"/>
      <c r="B133" s="275">
        <v>4</v>
      </c>
      <c r="C133" s="224" t="s">
        <v>383</v>
      </c>
      <c r="D133" s="202"/>
      <c r="E133" s="202"/>
      <c r="F133" s="751"/>
      <c r="G133"/>
      <c r="H133" s="715"/>
      <c r="I133" s="716"/>
      <c r="J133" s="232">
        <f>IF(AND(J134=Y3,J137=Y3),Y3,IF(AND(Z134=0,J137=Y3),Y3,IF(AND(Z137=0,J134=Y3),Y3,"")))</f>
        <v>0</v>
      </c>
      <c r="K133" s="760"/>
      <c r="L133" s="617">
        <f t="shared" si="70"/>
        <v>2</v>
      </c>
      <c r="M133" s="1">
        <f t="shared" si="71"/>
        <v>2</v>
      </c>
      <c r="N133"/>
      <c r="O133" s="1">
        <f t="shared" si="79"/>
        <v>0</v>
      </c>
      <c r="P133" s="1">
        <f t="shared" si="79"/>
        <v>0</v>
      </c>
      <c r="Q133" s="1">
        <f t="shared" si="79"/>
        <v>0</v>
      </c>
      <c r="R133" s="1">
        <f t="shared" si="79"/>
        <v>0</v>
      </c>
      <c r="S133" s="1">
        <f t="shared" si="79"/>
        <v>0</v>
      </c>
      <c r="T133" s="1">
        <f t="shared" si="79"/>
        <v>0</v>
      </c>
      <c r="U133" s="1">
        <f t="shared" si="95"/>
        <v>0</v>
      </c>
      <c r="V133" s="1">
        <f t="shared" si="95"/>
        <v>0</v>
      </c>
      <c r="W133" s="1">
        <f t="shared" si="95"/>
        <v>0</v>
      </c>
      <c r="X133" s="1">
        <f t="shared" si="72"/>
        <v>0</v>
      </c>
      <c r="Y133" s="1">
        <f t="shared" si="72"/>
        <v>0</v>
      </c>
      <c r="Z133" s="1">
        <f t="shared" si="72"/>
        <v>0</v>
      </c>
      <c r="AA133" s="1">
        <f t="shared" si="72"/>
        <v>0</v>
      </c>
      <c r="AB133"/>
      <c r="AC133" s="714" t="s">
        <v>838</v>
      </c>
      <c r="AD133" s="714" t="s">
        <v>838</v>
      </c>
      <c r="AE133" s="714" t="s">
        <v>838</v>
      </c>
      <c r="AF133" s="714" t="s">
        <v>838</v>
      </c>
      <c r="AG133" s="714" t="s">
        <v>838</v>
      </c>
      <c r="AH133" s="714" t="s">
        <v>838</v>
      </c>
      <c r="AI133" s="714" t="s">
        <v>838</v>
      </c>
      <c r="AJ133" s="714" t="s">
        <v>838</v>
      </c>
      <c r="AK133" s="714" t="s">
        <v>838</v>
      </c>
      <c r="AL133" s="714" t="s">
        <v>838</v>
      </c>
      <c r="AM133" s="714" t="s">
        <v>838</v>
      </c>
      <c r="AN133" s="714" t="s">
        <v>838</v>
      </c>
      <c r="AO133" s="714" t="s">
        <v>838</v>
      </c>
      <c r="AP133"/>
      <c r="AQ133" s="388"/>
      <c r="AR133" s="410">
        <f t="shared" si="92"/>
        <v>4</v>
      </c>
      <c r="AS133" s="355">
        <v>4</v>
      </c>
      <c r="AT133" s="474" t="s">
        <v>814</v>
      </c>
      <c r="AU133" s="460">
        <f t="shared" si="68"/>
        <v>0.2</v>
      </c>
      <c r="AV133" s="460">
        <f t="shared" si="54"/>
        <v>0.2</v>
      </c>
      <c r="AW133" s="460">
        <f t="shared" si="55"/>
        <v>0.2</v>
      </c>
      <c r="AX133" s="460">
        <f t="shared" si="56"/>
        <v>0.2</v>
      </c>
      <c r="AY133" s="460">
        <f t="shared" si="57"/>
        <v>0.2</v>
      </c>
      <c r="AZ133" s="460">
        <f t="shared" si="58"/>
        <v>0.2</v>
      </c>
      <c r="BA133" s="460">
        <f t="shared" si="59"/>
        <v>0.2</v>
      </c>
      <c r="BB133" s="452">
        <f t="shared" si="60"/>
        <v>0.2</v>
      </c>
      <c r="BC133" s="460">
        <f t="shared" si="61"/>
        <v>0.25</v>
      </c>
      <c r="BD133" s="460">
        <f t="shared" si="62"/>
        <v>0.2</v>
      </c>
      <c r="BE133" s="453">
        <f t="shared" si="90"/>
        <v>0</v>
      </c>
      <c r="BF133" s="451">
        <f t="shared" si="63"/>
        <v>0</v>
      </c>
      <c r="BG133" s="451">
        <f t="shared" si="64"/>
        <v>0</v>
      </c>
      <c r="BH133" s="365"/>
      <c r="BI133" s="409">
        <v>4</v>
      </c>
      <c r="BJ133" s="444" t="s">
        <v>108</v>
      </c>
      <c r="BK133" s="474" t="s">
        <v>383</v>
      </c>
      <c r="BL133" s="561">
        <v>0.2</v>
      </c>
      <c r="BM133" s="561">
        <v>0.2</v>
      </c>
      <c r="BN133" s="561">
        <v>0.2</v>
      </c>
      <c r="BO133" s="561">
        <v>0.2</v>
      </c>
      <c r="BP133" s="561">
        <v>0.2</v>
      </c>
      <c r="BQ133" s="561">
        <v>0.2</v>
      </c>
      <c r="BR133" s="561">
        <v>0.2</v>
      </c>
      <c r="BS133" s="561">
        <v>0.2</v>
      </c>
      <c r="BT133" s="561">
        <v>0.25</v>
      </c>
      <c r="BU133" s="561">
        <v>0.2</v>
      </c>
      <c r="BV133" s="547"/>
      <c r="BW133" s="429"/>
      <c r="BX133" s="429"/>
      <c r="BY133"/>
      <c r="BZ133" s="409">
        <v>4</v>
      </c>
      <c r="CA133" s="355">
        <v>4</v>
      </c>
      <c r="CB133" s="474" t="s">
        <v>814</v>
      </c>
      <c r="CC133" s="561">
        <v>0.2</v>
      </c>
      <c r="CD133" s="561">
        <v>0.2</v>
      </c>
      <c r="CE133" s="561">
        <v>0.2</v>
      </c>
      <c r="CF133" s="561">
        <v>0.2</v>
      </c>
      <c r="CG133" s="561">
        <v>0.2</v>
      </c>
      <c r="CH133" s="561">
        <v>0.2</v>
      </c>
      <c r="CI133" s="561">
        <v>0.2</v>
      </c>
      <c r="CJ133" s="561">
        <v>0.2</v>
      </c>
      <c r="CK133" s="561">
        <v>0.25</v>
      </c>
      <c r="CL133" s="561">
        <v>0.2</v>
      </c>
      <c r="CM133" s="547"/>
      <c r="CN133" s="429"/>
      <c r="CO133" s="429"/>
      <c r="CP133"/>
    </row>
    <row r="134" spans="1:94" ht="13.5" customHeight="1" thickBot="1" x14ac:dyDescent="0.2">
      <c r="B134" s="229"/>
      <c r="C134" s="218"/>
      <c r="D134" s="227" t="s">
        <v>801</v>
      </c>
      <c r="E134" s="206"/>
      <c r="F134" s="751"/>
      <c r="G134"/>
      <c r="H134" s="693"/>
      <c r="I134" s="694"/>
      <c r="J134" s="209" t="str">
        <f>IF(COUNTIF(J135:J136,$AA$3)&gt;=ROWS(J135:J136),$AA$3,"")</f>
        <v/>
      </c>
      <c r="K134" s="760"/>
      <c r="L134" s="617">
        <f t="shared" si="70"/>
        <v>2</v>
      </c>
      <c r="M134" s="1">
        <f t="shared" si="71"/>
        <v>2</v>
      </c>
      <c r="N134"/>
      <c r="O134" s="1">
        <f t="shared" si="79"/>
        <v>0</v>
      </c>
      <c r="P134" s="1">
        <f t="shared" si="79"/>
        <v>0</v>
      </c>
      <c r="Q134" s="1">
        <f t="shared" si="79"/>
        <v>0</v>
      </c>
      <c r="R134" s="1">
        <f t="shared" si="79"/>
        <v>0</v>
      </c>
      <c r="S134" s="1">
        <f t="shared" si="79"/>
        <v>0</v>
      </c>
      <c r="T134" s="1">
        <f t="shared" si="79"/>
        <v>0</v>
      </c>
      <c r="U134" s="1">
        <f t="shared" si="95"/>
        <v>0</v>
      </c>
      <c r="V134" s="1">
        <f t="shared" si="95"/>
        <v>0</v>
      </c>
      <c r="W134" s="1">
        <f t="shared" si="95"/>
        <v>0</v>
      </c>
      <c r="X134" s="1">
        <f t="shared" si="72"/>
        <v>0</v>
      </c>
      <c r="Y134" s="1">
        <f t="shared" si="72"/>
        <v>0</v>
      </c>
      <c r="Z134" s="1">
        <f t="shared" si="72"/>
        <v>0</v>
      </c>
      <c r="AA134" s="1">
        <f t="shared" si="72"/>
        <v>0</v>
      </c>
      <c r="AB134"/>
      <c r="AC134" s="695" t="s">
        <v>838</v>
      </c>
      <c r="AD134" s="695" t="s">
        <v>838</v>
      </c>
      <c r="AE134" s="695" t="s">
        <v>838</v>
      </c>
      <c r="AF134" s="695" t="s">
        <v>838</v>
      </c>
      <c r="AG134" s="695" t="s">
        <v>838</v>
      </c>
      <c r="AH134" s="695" t="s">
        <v>838</v>
      </c>
      <c r="AI134" s="695" t="s">
        <v>838</v>
      </c>
      <c r="AJ134" s="695" t="s">
        <v>838</v>
      </c>
      <c r="AK134" s="695" t="s">
        <v>838</v>
      </c>
      <c r="AL134" s="695" t="s">
        <v>838</v>
      </c>
      <c r="AM134" s="695" t="s">
        <v>838</v>
      </c>
      <c r="AN134" s="695" t="s">
        <v>838</v>
      </c>
      <c r="AO134" s="695" t="s">
        <v>838</v>
      </c>
      <c r="AP134"/>
      <c r="AQ134" s="413"/>
      <c r="AR134" s="393">
        <v>4.0999999999999996</v>
      </c>
      <c r="AS134" s="355">
        <v>4.0999999999999996</v>
      </c>
      <c r="AT134" s="443" t="s">
        <v>815</v>
      </c>
      <c r="AU134" s="454">
        <f t="shared" si="68"/>
        <v>1</v>
      </c>
      <c r="AV134" s="454">
        <f t="shared" si="54"/>
        <v>1</v>
      </c>
      <c r="AW134" s="454">
        <f t="shared" si="55"/>
        <v>1</v>
      </c>
      <c r="AX134" s="454">
        <f t="shared" si="56"/>
        <v>1</v>
      </c>
      <c r="AY134" s="454">
        <f t="shared" si="57"/>
        <v>1</v>
      </c>
      <c r="AZ134" s="454">
        <f t="shared" si="58"/>
        <v>1</v>
      </c>
      <c r="BA134" s="454">
        <f t="shared" si="59"/>
        <v>0</v>
      </c>
      <c r="BB134" s="456">
        <f t="shared" si="60"/>
        <v>1</v>
      </c>
      <c r="BC134" s="454">
        <f t="shared" si="61"/>
        <v>1</v>
      </c>
      <c r="BD134" s="454">
        <f t="shared" si="62"/>
        <v>1</v>
      </c>
      <c r="BE134" s="455">
        <f t="shared" si="90"/>
        <v>0</v>
      </c>
      <c r="BF134" s="467">
        <f t="shared" si="63"/>
        <v>0</v>
      </c>
      <c r="BG134" s="467">
        <f t="shared" si="64"/>
        <v>0</v>
      </c>
      <c r="BH134" s="414"/>
      <c r="BI134" s="393">
        <v>4.0999999999999996</v>
      </c>
      <c r="BJ134" s="425" t="s">
        <v>111</v>
      </c>
      <c r="BK134" s="443" t="s">
        <v>639</v>
      </c>
      <c r="BL134" s="371">
        <v>1</v>
      </c>
      <c r="BM134" s="371">
        <v>1</v>
      </c>
      <c r="BN134" s="371">
        <v>1</v>
      </c>
      <c r="BO134" s="371">
        <v>1</v>
      </c>
      <c r="BP134" s="371">
        <v>1</v>
      </c>
      <c r="BQ134" s="371">
        <v>1</v>
      </c>
      <c r="BR134" s="371"/>
      <c r="BS134" s="371">
        <v>1</v>
      </c>
      <c r="BT134" s="371">
        <v>1</v>
      </c>
      <c r="BU134" s="371">
        <v>1</v>
      </c>
      <c r="BV134" s="373"/>
      <c r="BW134" s="569"/>
      <c r="BX134" s="569"/>
      <c r="BZ134" s="393">
        <v>4.0999999999999996</v>
      </c>
      <c r="CA134" s="355">
        <v>4.0999999999999996</v>
      </c>
      <c r="CB134" s="443" t="s">
        <v>815</v>
      </c>
      <c r="CC134" s="371">
        <v>1</v>
      </c>
      <c r="CD134" s="371">
        <v>1</v>
      </c>
      <c r="CE134" s="371">
        <v>1</v>
      </c>
      <c r="CF134" s="371">
        <v>1</v>
      </c>
      <c r="CG134" s="371">
        <v>1</v>
      </c>
      <c r="CH134" s="371">
        <v>1</v>
      </c>
      <c r="CI134" s="371"/>
      <c r="CJ134" s="371">
        <v>1</v>
      </c>
      <c r="CK134" s="371">
        <v>1</v>
      </c>
      <c r="CL134" s="371">
        <v>1</v>
      </c>
      <c r="CM134" s="373"/>
      <c r="CN134" s="569"/>
      <c r="CO134" s="569"/>
    </row>
    <row r="135" spans="1:94" ht="13.5" customHeight="1" x14ac:dyDescent="0.15">
      <c r="B135" s="229"/>
      <c r="C135" s="630"/>
      <c r="D135" s="211">
        <v>4.0999999999999996</v>
      </c>
      <c r="E135" s="223" t="s">
        <v>802</v>
      </c>
      <c r="F135" s="751"/>
      <c r="G135"/>
      <c r="H135" s="678">
        <f>IF(SUMPRODUCT($AC$7:$AL$7,O135:X135)=0,0,SUMPRODUCT($AC$7:$AL$7,AC135:AL135)/SUMPRODUCT($AC$7:$AL$7,O135:X135))</f>
        <v>4</v>
      </c>
      <c r="I135" s="678">
        <f>IF(SUMPRODUCT($AM$7:$AO$7,Y135:AA135)=0,0,SUMPRODUCT($AM$7:$AO$7,AM135:AO135)/SUMPRODUCT($AM$7:$AO$7,Y135:AA135))</f>
        <v>0</v>
      </c>
      <c r="J135" s="212"/>
      <c r="K135" s="760"/>
      <c r="L135" s="617">
        <f t="shared" si="70"/>
        <v>2</v>
      </c>
      <c r="M135" s="1">
        <f t="shared" si="71"/>
        <v>2</v>
      </c>
      <c r="N135"/>
      <c r="O135" s="1">
        <f t="shared" si="79"/>
        <v>1</v>
      </c>
      <c r="P135" s="1">
        <f t="shared" si="79"/>
        <v>0</v>
      </c>
      <c r="Q135" s="1">
        <f t="shared" si="79"/>
        <v>0</v>
      </c>
      <c r="R135" s="1">
        <f t="shared" si="79"/>
        <v>0</v>
      </c>
      <c r="S135" s="1">
        <f t="shared" si="79"/>
        <v>0</v>
      </c>
      <c r="T135" s="1">
        <f t="shared" si="79"/>
        <v>0</v>
      </c>
      <c r="U135" s="1">
        <f t="shared" si="95"/>
        <v>0</v>
      </c>
      <c r="V135" s="1">
        <f t="shared" si="95"/>
        <v>0</v>
      </c>
      <c r="W135" s="1">
        <f t="shared" si="95"/>
        <v>0</v>
      </c>
      <c r="X135" s="1">
        <f t="shared" si="72"/>
        <v>0</v>
      </c>
      <c r="Y135" s="1">
        <f t="shared" si="72"/>
        <v>0</v>
      </c>
      <c r="Z135" s="1">
        <f t="shared" si="72"/>
        <v>0</v>
      </c>
      <c r="AA135" s="1">
        <f t="shared" si="72"/>
        <v>0</v>
      </c>
      <c r="AB135"/>
      <c r="AC135" s="679">
        <v>4</v>
      </c>
      <c r="AD135" s="679"/>
      <c r="AE135" s="679"/>
      <c r="AF135" s="679"/>
      <c r="AG135" s="679"/>
      <c r="AH135" s="679"/>
      <c r="AI135" s="679"/>
      <c r="AJ135" s="679"/>
      <c r="AK135" s="679"/>
      <c r="AL135" s="679"/>
      <c r="AM135" s="679"/>
      <c r="AN135" s="679"/>
      <c r="AO135" s="679"/>
      <c r="AP135"/>
      <c r="AQ135" s="413"/>
      <c r="AR135" s="393" t="s">
        <v>559</v>
      </c>
      <c r="AS135" s="355" t="s">
        <v>816</v>
      </c>
      <c r="AT135" s="443" t="s">
        <v>817</v>
      </c>
      <c r="AU135" s="454">
        <f t="shared" si="68"/>
        <v>0.5</v>
      </c>
      <c r="AV135" s="454">
        <f t="shared" si="54"/>
        <v>0.5</v>
      </c>
      <c r="AW135" s="454">
        <f t="shared" si="55"/>
        <v>0.5</v>
      </c>
      <c r="AX135" s="454">
        <f t="shared" si="56"/>
        <v>0.5</v>
      </c>
      <c r="AY135" s="454">
        <f t="shared" si="57"/>
        <v>0.5</v>
      </c>
      <c r="AZ135" s="454">
        <f t="shared" si="58"/>
        <v>0.5</v>
      </c>
      <c r="BA135" s="454">
        <f t="shared" si="59"/>
        <v>0</v>
      </c>
      <c r="BB135" s="456">
        <f t="shared" si="60"/>
        <v>0.5</v>
      </c>
      <c r="BC135" s="454">
        <f t="shared" si="61"/>
        <v>0.5</v>
      </c>
      <c r="BD135" s="454">
        <f t="shared" si="62"/>
        <v>0.5</v>
      </c>
      <c r="BE135" s="455">
        <f t="shared" si="90"/>
        <v>0</v>
      </c>
      <c r="BF135" s="467">
        <f t="shared" si="63"/>
        <v>0</v>
      </c>
      <c r="BG135" s="467">
        <f t="shared" si="64"/>
        <v>0</v>
      </c>
      <c r="BH135" s="414"/>
      <c r="BI135" s="393" t="s">
        <v>559</v>
      </c>
      <c r="BJ135" s="425" t="s">
        <v>641</v>
      </c>
      <c r="BK135" s="443" t="s">
        <v>643</v>
      </c>
      <c r="BL135" s="371">
        <v>0.5</v>
      </c>
      <c r="BM135" s="371">
        <v>0.5</v>
      </c>
      <c r="BN135" s="371">
        <v>0.5</v>
      </c>
      <c r="BO135" s="371">
        <v>0.5</v>
      </c>
      <c r="BP135" s="371">
        <v>0.5</v>
      </c>
      <c r="BQ135" s="371">
        <v>0.5</v>
      </c>
      <c r="BR135" s="371"/>
      <c r="BS135" s="371">
        <v>0.5</v>
      </c>
      <c r="BT135" s="371">
        <v>0.5</v>
      </c>
      <c r="BU135" s="371">
        <v>0.5</v>
      </c>
      <c r="BV135" s="373"/>
      <c r="BW135" s="569"/>
      <c r="BX135" s="569"/>
      <c r="BZ135" s="393" t="s">
        <v>640</v>
      </c>
      <c r="CA135" s="355" t="s">
        <v>816</v>
      </c>
      <c r="CB135" s="443" t="s">
        <v>817</v>
      </c>
      <c r="CC135" s="371">
        <v>0.5</v>
      </c>
      <c r="CD135" s="371">
        <v>0.5</v>
      </c>
      <c r="CE135" s="371">
        <v>0.5</v>
      </c>
      <c r="CF135" s="371">
        <v>0.5</v>
      </c>
      <c r="CG135" s="371">
        <v>0.5</v>
      </c>
      <c r="CH135" s="371">
        <v>0.5</v>
      </c>
      <c r="CI135" s="371"/>
      <c r="CJ135" s="371">
        <v>0.5</v>
      </c>
      <c r="CK135" s="371">
        <v>0.5</v>
      </c>
      <c r="CL135" s="371">
        <v>0.5</v>
      </c>
      <c r="CM135" s="373"/>
      <c r="CN135" s="569"/>
      <c r="CO135" s="569"/>
    </row>
    <row r="136" spans="1:94" ht="13.5" customHeight="1" thickBot="1" x14ac:dyDescent="0.2">
      <c r="B136" s="229"/>
      <c r="C136" s="631"/>
      <c r="D136" s="211">
        <v>4.2</v>
      </c>
      <c r="E136" s="223" t="s">
        <v>384</v>
      </c>
      <c r="F136" s="751"/>
      <c r="G136"/>
      <c r="H136" s="673">
        <f>IF(SUMPRODUCT($AC$7:$AL$7,O136:X136)=0,0,SUMPRODUCT($AC$7:$AL$7,AC136:AL136)/SUMPRODUCT($AC$7:$AL$7,O136:X136))</f>
        <v>4</v>
      </c>
      <c r="I136" s="673">
        <f>IF(SUMPRODUCT($AM$7:$AO$7,Y136:AA136)=0,0,SUMPRODUCT($AM$7:$AO$7,AM136:AO136)/SUMPRODUCT($AM$7:$AO$7,Y136:AA136))</f>
        <v>0</v>
      </c>
      <c r="J136" s="216"/>
      <c r="K136" s="760"/>
      <c r="L136" s="617">
        <f t="shared" si="70"/>
        <v>2</v>
      </c>
      <c r="M136" s="1">
        <f t="shared" si="71"/>
        <v>2</v>
      </c>
      <c r="N136"/>
      <c r="O136" s="1">
        <f t="shared" si="79"/>
        <v>1</v>
      </c>
      <c r="P136" s="1">
        <f t="shared" si="79"/>
        <v>0</v>
      </c>
      <c r="Q136" s="1">
        <f t="shared" si="79"/>
        <v>0</v>
      </c>
      <c r="R136" s="1">
        <f t="shared" si="79"/>
        <v>0</v>
      </c>
      <c r="S136" s="1">
        <f t="shared" si="79"/>
        <v>0</v>
      </c>
      <c r="T136" s="1">
        <f t="shared" si="79"/>
        <v>0</v>
      </c>
      <c r="U136" s="1">
        <f t="shared" si="95"/>
        <v>0</v>
      </c>
      <c r="V136" s="1">
        <f t="shared" si="95"/>
        <v>0</v>
      </c>
      <c r="W136" s="1">
        <f t="shared" si="95"/>
        <v>0</v>
      </c>
      <c r="X136" s="1">
        <f t="shared" si="72"/>
        <v>0</v>
      </c>
      <c r="Y136" s="1">
        <f t="shared" si="72"/>
        <v>0</v>
      </c>
      <c r="Z136" s="1">
        <f t="shared" si="72"/>
        <v>0</v>
      </c>
      <c r="AA136" s="1">
        <f t="shared" si="72"/>
        <v>0</v>
      </c>
      <c r="AB136"/>
      <c r="AC136" s="674">
        <v>4</v>
      </c>
      <c r="AD136" s="674"/>
      <c r="AE136" s="674"/>
      <c r="AF136" s="674"/>
      <c r="AG136" s="674"/>
      <c r="AH136" s="674"/>
      <c r="AI136" s="674"/>
      <c r="AJ136" s="674"/>
      <c r="AK136" s="674"/>
      <c r="AL136" s="674"/>
      <c r="AM136" s="674"/>
      <c r="AN136" s="674"/>
      <c r="AO136" s="674"/>
      <c r="AP136"/>
      <c r="AQ136" s="413"/>
      <c r="AR136" s="393" t="s">
        <v>560</v>
      </c>
      <c r="AS136" s="355" t="s">
        <v>818</v>
      </c>
      <c r="AT136" s="443" t="s">
        <v>819</v>
      </c>
      <c r="AU136" s="454">
        <f t="shared" si="68"/>
        <v>0.5</v>
      </c>
      <c r="AV136" s="454">
        <f t="shared" si="54"/>
        <v>0.5</v>
      </c>
      <c r="AW136" s="454">
        <f t="shared" si="55"/>
        <v>0.5</v>
      </c>
      <c r="AX136" s="454">
        <f t="shared" si="56"/>
        <v>0.5</v>
      </c>
      <c r="AY136" s="454">
        <f t="shared" si="57"/>
        <v>0.5</v>
      </c>
      <c r="AZ136" s="454">
        <f t="shared" si="58"/>
        <v>0.5</v>
      </c>
      <c r="BA136" s="454">
        <f t="shared" si="59"/>
        <v>0</v>
      </c>
      <c r="BB136" s="456">
        <f t="shared" si="60"/>
        <v>0.5</v>
      </c>
      <c r="BC136" s="454">
        <f t="shared" si="61"/>
        <v>0.5</v>
      </c>
      <c r="BD136" s="454">
        <f t="shared" si="62"/>
        <v>0.5</v>
      </c>
      <c r="BE136" s="455">
        <f t="shared" si="90"/>
        <v>0</v>
      </c>
      <c r="BF136" s="467">
        <f t="shared" si="63"/>
        <v>0</v>
      </c>
      <c r="BG136" s="467">
        <f t="shared" si="64"/>
        <v>0</v>
      </c>
      <c r="BH136" s="414"/>
      <c r="BI136" s="393" t="s">
        <v>560</v>
      </c>
      <c r="BJ136" s="425" t="s">
        <v>641</v>
      </c>
      <c r="BK136" s="548" t="s">
        <v>384</v>
      </c>
      <c r="BL136" s="371">
        <v>0.5</v>
      </c>
      <c r="BM136" s="371">
        <v>0.5</v>
      </c>
      <c r="BN136" s="371">
        <v>0.5</v>
      </c>
      <c r="BO136" s="371">
        <v>0.5</v>
      </c>
      <c r="BP136" s="371">
        <v>0.5</v>
      </c>
      <c r="BQ136" s="371">
        <v>0.5</v>
      </c>
      <c r="BR136" s="371"/>
      <c r="BS136" s="371">
        <v>0.5</v>
      </c>
      <c r="BT136" s="371">
        <v>0.5</v>
      </c>
      <c r="BU136" s="371">
        <v>0.5</v>
      </c>
      <c r="BV136" s="373"/>
      <c r="BW136" s="569"/>
      <c r="BX136" s="569"/>
      <c r="BZ136" s="393" t="s">
        <v>644</v>
      </c>
      <c r="CA136" s="355" t="s">
        <v>818</v>
      </c>
      <c r="CB136" s="443" t="s">
        <v>819</v>
      </c>
      <c r="CC136" s="371">
        <v>0.5</v>
      </c>
      <c r="CD136" s="371">
        <v>0.5</v>
      </c>
      <c r="CE136" s="371">
        <v>0.5</v>
      </c>
      <c r="CF136" s="371">
        <v>0.5</v>
      </c>
      <c r="CG136" s="371">
        <v>0.5</v>
      </c>
      <c r="CH136" s="371">
        <v>0.5</v>
      </c>
      <c r="CI136" s="371"/>
      <c r="CJ136" s="371">
        <v>0.5</v>
      </c>
      <c r="CK136" s="371">
        <v>0.5</v>
      </c>
      <c r="CL136" s="371">
        <v>0.5</v>
      </c>
      <c r="CM136" s="373"/>
      <c r="CN136" s="569"/>
      <c r="CO136" s="569"/>
    </row>
    <row r="137" spans="1:94" s="415" customFormat="1" ht="13.5" customHeight="1" thickBot="1" x14ac:dyDescent="0.2">
      <c r="A137"/>
      <c r="B137" s="229"/>
      <c r="C137" s="218"/>
      <c r="D137" s="227" t="s">
        <v>803</v>
      </c>
      <c r="E137" s="206"/>
      <c r="F137" s="751"/>
      <c r="G137"/>
      <c r="H137" s="693"/>
      <c r="I137" s="694"/>
      <c r="J137" s="209" t="str">
        <f>IF(COUNTIF(J138:J139,$AA$3)&gt;=ROWS(J138:J139),$AA$3,"")</f>
        <v/>
      </c>
      <c r="K137" s="760"/>
      <c r="L137" s="617">
        <f t="shared" si="70"/>
        <v>2</v>
      </c>
      <c r="M137" s="1">
        <f t="shared" si="71"/>
        <v>2</v>
      </c>
      <c r="N137"/>
      <c r="O137" s="1">
        <f t="shared" si="79"/>
        <v>0</v>
      </c>
      <c r="P137" s="1">
        <f t="shared" si="79"/>
        <v>0</v>
      </c>
      <c r="Q137" s="1">
        <f t="shared" si="79"/>
        <v>0</v>
      </c>
      <c r="R137" s="1">
        <f t="shared" si="79"/>
        <v>0</v>
      </c>
      <c r="S137" s="1">
        <f t="shared" si="79"/>
        <v>0</v>
      </c>
      <c r="T137" s="1">
        <f t="shared" si="79"/>
        <v>0</v>
      </c>
      <c r="U137" s="1">
        <f t="shared" si="95"/>
        <v>0</v>
      </c>
      <c r="V137" s="1">
        <f t="shared" si="95"/>
        <v>0</v>
      </c>
      <c r="W137" s="1">
        <f t="shared" si="95"/>
        <v>0</v>
      </c>
      <c r="X137" s="1">
        <f t="shared" si="72"/>
        <v>0</v>
      </c>
      <c r="Y137" s="1">
        <f t="shared" si="72"/>
        <v>0</v>
      </c>
      <c r="Z137" s="1">
        <f t="shared" si="72"/>
        <v>0</v>
      </c>
      <c r="AA137" s="1">
        <f t="shared" si="72"/>
        <v>0</v>
      </c>
      <c r="AB137"/>
      <c r="AC137" s="695" t="s">
        <v>838</v>
      </c>
      <c r="AD137" s="695" t="s">
        <v>838</v>
      </c>
      <c r="AE137" s="695" t="s">
        <v>838</v>
      </c>
      <c r="AF137" s="695" t="s">
        <v>838</v>
      </c>
      <c r="AG137" s="695" t="s">
        <v>838</v>
      </c>
      <c r="AH137" s="695" t="s">
        <v>838</v>
      </c>
      <c r="AI137" s="695" t="s">
        <v>838</v>
      </c>
      <c r="AJ137" s="695" t="s">
        <v>838</v>
      </c>
      <c r="AK137" s="695" t="s">
        <v>838</v>
      </c>
      <c r="AL137" s="695" t="s">
        <v>838</v>
      </c>
      <c r="AM137" s="695" t="s">
        <v>838</v>
      </c>
      <c r="AN137" s="695" t="s">
        <v>838</v>
      </c>
      <c r="AO137" s="695" t="s">
        <v>838</v>
      </c>
      <c r="AP137"/>
      <c r="AQ137" s="413"/>
      <c r="AR137" s="393">
        <v>4.2</v>
      </c>
      <c r="AS137" s="355">
        <v>4.2</v>
      </c>
      <c r="AT137" s="443" t="s">
        <v>820</v>
      </c>
      <c r="AU137" s="454">
        <f t="shared" si="68"/>
        <v>0</v>
      </c>
      <c r="AV137" s="454">
        <f t="shared" ref="AV137:AV180" si="96">IF($L137=0,BM137,CD137)</f>
        <v>0</v>
      </c>
      <c r="AW137" s="454">
        <f t="shared" ref="AW137:AW180" si="97">IF($L137=0,BN137,CE137)</f>
        <v>0</v>
      </c>
      <c r="AX137" s="454">
        <f t="shared" ref="AX137:AX180" si="98">IF($L137=0,BO137,CF137)</f>
        <v>0</v>
      </c>
      <c r="AY137" s="454">
        <f t="shared" ref="AY137:AY180" si="99">IF($L137=0,BP137,CG137)</f>
        <v>0</v>
      </c>
      <c r="AZ137" s="454">
        <f t="shared" ref="AZ137:AZ180" si="100">IF($L137=0,BQ137,CH137)</f>
        <v>0</v>
      </c>
      <c r="BA137" s="454">
        <f t="shared" ref="BA137:BA180" si="101">IF($L137=0,BR137,CI137)</f>
        <v>1</v>
      </c>
      <c r="BB137" s="456">
        <f t="shared" ref="BB137:BB180" si="102">IF($L137=0,BS137,CJ137)</f>
        <v>0</v>
      </c>
      <c r="BC137" s="454">
        <f t="shared" ref="BC137:BC180" si="103">IF($L137=0,BT137,CK137)</f>
        <v>0</v>
      </c>
      <c r="BD137" s="454">
        <f t="shared" ref="BD137:BD180" si="104">IF($L137=0,BU137,CL137)</f>
        <v>0</v>
      </c>
      <c r="BE137" s="455">
        <f t="shared" si="90"/>
        <v>0</v>
      </c>
      <c r="BF137" s="467">
        <f t="shared" ref="BF137:BF180" si="105">IF($M137=0,BW137,CN137)</f>
        <v>0</v>
      </c>
      <c r="BG137" s="467">
        <f t="shared" ref="BG137:BG180" si="106">IF($M137=0,BX137,CO137)</f>
        <v>0</v>
      </c>
      <c r="BH137" s="414"/>
      <c r="BI137" s="393">
        <v>4.2</v>
      </c>
      <c r="BJ137" s="425" t="s">
        <v>111</v>
      </c>
      <c r="BK137" s="548" t="s">
        <v>645</v>
      </c>
      <c r="BL137" s="371"/>
      <c r="BM137" s="371"/>
      <c r="BN137" s="371"/>
      <c r="BO137" s="371"/>
      <c r="BP137" s="371"/>
      <c r="BQ137" s="371"/>
      <c r="BR137" s="371">
        <v>1</v>
      </c>
      <c r="BS137" s="372"/>
      <c r="BT137" s="371"/>
      <c r="BU137" s="371"/>
      <c r="BV137" s="373"/>
      <c r="BW137" s="569"/>
      <c r="BX137" s="569"/>
      <c r="BY137"/>
      <c r="BZ137" s="393">
        <v>4.2</v>
      </c>
      <c r="CA137" s="355">
        <v>4.2</v>
      </c>
      <c r="CB137" s="443" t="s">
        <v>820</v>
      </c>
      <c r="CC137" s="371"/>
      <c r="CD137" s="371"/>
      <c r="CE137" s="371"/>
      <c r="CF137" s="371"/>
      <c r="CG137" s="371"/>
      <c r="CH137" s="371"/>
      <c r="CI137" s="371">
        <v>1</v>
      </c>
      <c r="CJ137" s="372"/>
      <c r="CK137" s="371"/>
      <c r="CL137" s="371"/>
      <c r="CM137" s="373"/>
      <c r="CN137" s="569"/>
      <c r="CO137" s="569"/>
      <c r="CP137"/>
    </row>
    <row r="138" spans="1:94" s="415" customFormat="1" ht="13.5" customHeight="1" x14ac:dyDescent="0.15">
      <c r="A138"/>
      <c r="B138" s="229"/>
      <c r="C138" s="630"/>
      <c r="D138" s="211">
        <v>4.0999999999999996</v>
      </c>
      <c r="E138" s="223" t="s">
        <v>802</v>
      </c>
      <c r="F138" s="751"/>
      <c r="G138"/>
      <c r="H138" s="678">
        <f>IF(SUMPRODUCT($AC$7:$AL$7,O138:X138)=0,0,SUMPRODUCT($AC$7:$AL$7,AC138:AL138)/SUMPRODUCT($AC$7:$AL$7,O138:X138))</f>
        <v>0</v>
      </c>
      <c r="I138" s="678">
        <f>IF(SUMPRODUCT($AM$7:$AO$7,Y138:AA138)=0,0,SUMPRODUCT($AM$7:$AO$7,AM138:AO138)/SUMPRODUCT($AM$7:$AO$7,Y138:AA138))</f>
        <v>0</v>
      </c>
      <c r="J138" s="212"/>
      <c r="K138" s="760"/>
      <c r="L138" s="617">
        <f t="shared" si="70"/>
        <v>2</v>
      </c>
      <c r="M138" s="1">
        <f t="shared" si="71"/>
        <v>2</v>
      </c>
      <c r="N138"/>
      <c r="O138" s="1">
        <f t="shared" si="79"/>
        <v>0</v>
      </c>
      <c r="P138" s="1">
        <f t="shared" si="79"/>
        <v>0</v>
      </c>
      <c r="Q138" s="1">
        <f t="shared" si="79"/>
        <v>0</v>
      </c>
      <c r="R138" s="1">
        <f t="shared" si="79"/>
        <v>0</v>
      </c>
      <c r="S138" s="1">
        <f t="shared" si="79"/>
        <v>0</v>
      </c>
      <c r="T138" s="1">
        <f t="shared" si="79"/>
        <v>0</v>
      </c>
      <c r="U138" s="1">
        <f t="shared" si="95"/>
        <v>0</v>
      </c>
      <c r="V138" s="1">
        <f t="shared" si="95"/>
        <v>0</v>
      </c>
      <c r="W138" s="1">
        <f t="shared" si="95"/>
        <v>0</v>
      </c>
      <c r="X138" s="1">
        <f t="shared" si="72"/>
        <v>0</v>
      </c>
      <c r="Y138" s="1">
        <f t="shared" si="72"/>
        <v>0</v>
      </c>
      <c r="Z138" s="1">
        <f t="shared" si="72"/>
        <v>0</v>
      </c>
      <c r="AA138" s="1">
        <f t="shared" si="72"/>
        <v>0</v>
      </c>
      <c r="AB138"/>
      <c r="AC138" s="679"/>
      <c r="AD138" s="679"/>
      <c r="AE138" s="679"/>
      <c r="AF138" s="679"/>
      <c r="AG138" s="679"/>
      <c r="AH138" s="679"/>
      <c r="AI138" s="679"/>
      <c r="AJ138" s="679"/>
      <c r="AK138" s="679"/>
      <c r="AL138" s="679"/>
      <c r="AM138" s="679"/>
      <c r="AN138" s="679"/>
      <c r="AO138" s="679"/>
      <c r="AP138"/>
      <c r="AQ138" s="413"/>
      <c r="AR138" s="393" t="s">
        <v>564</v>
      </c>
      <c r="AS138" s="355" t="s">
        <v>821</v>
      </c>
      <c r="AT138" s="443" t="s">
        <v>822</v>
      </c>
      <c r="AU138" s="454">
        <f t="shared" ref="AU138:AU180" si="107">IF($L138=0,BL138,CC138)</f>
        <v>0</v>
      </c>
      <c r="AV138" s="454">
        <f t="shared" si="96"/>
        <v>0</v>
      </c>
      <c r="AW138" s="454">
        <f t="shared" si="97"/>
        <v>0</v>
      </c>
      <c r="AX138" s="454">
        <f t="shared" si="98"/>
        <v>0</v>
      </c>
      <c r="AY138" s="454">
        <f t="shared" si="99"/>
        <v>0</v>
      </c>
      <c r="AZ138" s="454">
        <f t="shared" si="100"/>
        <v>0</v>
      </c>
      <c r="BA138" s="454">
        <f t="shared" si="101"/>
        <v>0.5</v>
      </c>
      <c r="BB138" s="456">
        <f t="shared" si="102"/>
        <v>0</v>
      </c>
      <c r="BC138" s="454">
        <f t="shared" si="103"/>
        <v>0</v>
      </c>
      <c r="BD138" s="454">
        <f t="shared" si="104"/>
        <v>0</v>
      </c>
      <c r="BE138" s="455">
        <f t="shared" si="90"/>
        <v>0</v>
      </c>
      <c r="BF138" s="467">
        <f t="shared" si="105"/>
        <v>0</v>
      </c>
      <c r="BG138" s="467">
        <f t="shared" si="106"/>
        <v>0</v>
      </c>
      <c r="BH138" s="414"/>
      <c r="BI138" s="393" t="s">
        <v>564</v>
      </c>
      <c r="BJ138" s="425" t="s">
        <v>647</v>
      </c>
      <c r="BK138" s="548" t="s">
        <v>779</v>
      </c>
      <c r="BL138" s="371"/>
      <c r="BM138" s="371"/>
      <c r="BN138" s="371"/>
      <c r="BO138" s="371"/>
      <c r="BP138" s="371"/>
      <c r="BQ138" s="371"/>
      <c r="BR138" s="371">
        <v>0.5</v>
      </c>
      <c r="BS138" s="372"/>
      <c r="BT138" s="371"/>
      <c r="BU138" s="371"/>
      <c r="BV138" s="373"/>
      <c r="BW138" s="569"/>
      <c r="BX138" s="569"/>
      <c r="BY138"/>
      <c r="BZ138" s="393" t="s">
        <v>564</v>
      </c>
      <c r="CA138" s="355" t="s">
        <v>821</v>
      </c>
      <c r="CB138" s="443" t="s">
        <v>822</v>
      </c>
      <c r="CC138" s="371"/>
      <c r="CD138" s="371"/>
      <c r="CE138" s="371"/>
      <c r="CF138" s="371"/>
      <c r="CG138" s="371"/>
      <c r="CH138" s="371"/>
      <c r="CI138" s="371">
        <v>0.5</v>
      </c>
      <c r="CJ138" s="372"/>
      <c r="CK138" s="371"/>
      <c r="CL138" s="371"/>
      <c r="CM138" s="373"/>
      <c r="CN138" s="569"/>
      <c r="CO138" s="569"/>
      <c r="CP138"/>
    </row>
    <row r="139" spans="1:94" s="415" customFormat="1" ht="13.5" customHeight="1" thickBot="1" x14ac:dyDescent="0.2">
      <c r="A139"/>
      <c r="B139" s="247"/>
      <c r="C139" s="631"/>
      <c r="D139" s="211">
        <v>4.2</v>
      </c>
      <c r="E139" s="223" t="s">
        <v>384</v>
      </c>
      <c r="F139" s="751"/>
      <c r="G139"/>
      <c r="H139" s="673">
        <f>IF(SUMPRODUCT($AC$7:$AL$7,O139:X139)=0,0,SUMPRODUCT($AC$7:$AL$7,AC139:AL139)/SUMPRODUCT($AC$7:$AL$7,O139:X139))</f>
        <v>0</v>
      </c>
      <c r="I139" s="673">
        <f>IF(SUMPRODUCT($AM$7:$AO$7,Y139:AA139)=0,0,SUMPRODUCT($AM$7:$AO$7,AM139:AO139)/SUMPRODUCT($AM$7:$AO$7,Y139:AA139))</f>
        <v>0</v>
      </c>
      <c r="J139" s="216"/>
      <c r="K139" s="760"/>
      <c r="L139" s="617">
        <f t="shared" ref="L139:L180" si="108">IF(J139=$AA$3,0,2)</f>
        <v>2</v>
      </c>
      <c r="M139" s="1">
        <f t="shared" ref="M139:M180" si="109">IF(K139=$AA$3,0,2)</f>
        <v>2</v>
      </c>
      <c r="N139"/>
      <c r="O139" s="1">
        <f t="shared" si="79"/>
        <v>0</v>
      </c>
      <c r="P139" s="1">
        <f t="shared" si="79"/>
        <v>0</v>
      </c>
      <c r="Q139" s="1">
        <f t="shared" si="79"/>
        <v>0</v>
      </c>
      <c r="R139" s="1">
        <f t="shared" si="79"/>
        <v>0</v>
      </c>
      <c r="S139" s="1">
        <f t="shared" si="79"/>
        <v>0</v>
      </c>
      <c r="T139" s="1">
        <f t="shared" si="79"/>
        <v>0</v>
      </c>
      <c r="U139" s="1">
        <f t="shared" si="95"/>
        <v>0</v>
      </c>
      <c r="V139" s="1">
        <f t="shared" si="95"/>
        <v>0</v>
      </c>
      <c r="W139" s="1">
        <f t="shared" si="95"/>
        <v>0</v>
      </c>
      <c r="X139" s="1">
        <f t="shared" si="72"/>
        <v>0</v>
      </c>
      <c r="Y139" s="1">
        <f t="shared" si="72"/>
        <v>0</v>
      </c>
      <c r="Z139" s="1">
        <f t="shared" si="72"/>
        <v>0</v>
      </c>
      <c r="AA139" s="1">
        <f t="shared" si="72"/>
        <v>0</v>
      </c>
      <c r="AB139"/>
      <c r="AC139" s="674"/>
      <c r="AD139" s="674"/>
      <c r="AE139" s="674"/>
      <c r="AF139" s="674"/>
      <c r="AG139" s="674"/>
      <c r="AH139" s="674"/>
      <c r="AI139" s="674"/>
      <c r="AJ139" s="674"/>
      <c r="AK139" s="674"/>
      <c r="AL139" s="674"/>
      <c r="AM139" s="674"/>
      <c r="AN139" s="674"/>
      <c r="AO139" s="674"/>
      <c r="AP139"/>
      <c r="AQ139" s="413"/>
      <c r="AR139" s="393" t="s">
        <v>565</v>
      </c>
      <c r="AS139" s="355" t="s">
        <v>823</v>
      </c>
      <c r="AT139" s="443" t="s">
        <v>780</v>
      </c>
      <c r="AU139" s="454">
        <f t="shared" si="107"/>
        <v>0</v>
      </c>
      <c r="AV139" s="454">
        <f t="shared" si="96"/>
        <v>0</v>
      </c>
      <c r="AW139" s="454">
        <f t="shared" si="97"/>
        <v>0</v>
      </c>
      <c r="AX139" s="454">
        <f t="shared" si="98"/>
        <v>0</v>
      </c>
      <c r="AY139" s="454">
        <f t="shared" si="99"/>
        <v>0</v>
      </c>
      <c r="AZ139" s="454">
        <f t="shared" si="100"/>
        <v>0</v>
      </c>
      <c r="BA139" s="454">
        <f t="shared" si="101"/>
        <v>0.5</v>
      </c>
      <c r="BB139" s="456">
        <f t="shared" si="102"/>
        <v>0</v>
      </c>
      <c r="BC139" s="454">
        <f t="shared" si="103"/>
        <v>0</v>
      </c>
      <c r="BD139" s="454">
        <f t="shared" si="104"/>
        <v>0</v>
      </c>
      <c r="BE139" s="455">
        <f t="shared" si="90"/>
        <v>0</v>
      </c>
      <c r="BF139" s="467">
        <f t="shared" si="105"/>
        <v>0</v>
      </c>
      <c r="BG139" s="467">
        <f t="shared" si="106"/>
        <v>0</v>
      </c>
      <c r="BH139" s="414"/>
      <c r="BI139" s="393" t="s">
        <v>565</v>
      </c>
      <c r="BJ139" s="425" t="s">
        <v>647</v>
      </c>
      <c r="BK139" s="548" t="s">
        <v>780</v>
      </c>
      <c r="BL139" s="371"/>
      <c r="BM139" s="371"/>
      <c r="BN139" s="371"/>
      <c r="BO139" s="371"/>
      <c r="BP139" s="371"/>
      <c r="BQ139" s="371"/>
      <c r="BR139" s="371">
        <v>0.5</v>
      </c>
      <c r="BS139" s="372"/>
      <c r="BT139" s="371"/>
      <c r="BU139" s="371"/>
      <c r="BV139" s="373"/>
      <c r="BW139" s="569"/>
      <c r="BX139" s="569"/>
      <c r="BY139"/>
      <c r="BZ139" s="393" t="s">
        <v>566</v>
      </c>
      <c r="CA139" s="355" t="s">
        <v>823</v>
      </c>
      <c r="CB139" s="443" t="s">
        <v>780</v>
      </c>
      <c r="CC139" s="371"/>
      <c r="CD139" s="371"/>
      <c r="CE139" s="371"/>
      <c r="CF139" s="371"/>
      <c r="CG139" s="371"/>
      <c r="CH139" s="371"/>
      <c r="CI139" s="371">
        <v>0.5</v>
      </c>
      <c r="CJ139" s="372"/>
      <c r="CK139" s="371"/>
      <c r="CL139" s="371"/>
      <c r="CM139" s="373"/>
      <c r="CN139" s="569"/>
      <c r="CO139" s="569"/>
      <c r="CP139"/>
    </row>
    <row r="140" spans="1:94" s="361" customFormat="1" ht="13.5" customHeight="1" thickBot="1" x14ac:dyDescent="0.2">
      <c r="A140"/>
      <c r="B140" s="241" t="s">
        <v>385</v>
      </c>
      <c r="C140" s="256"/>
      <c r="D140" s="256" t="s">
        <v>386</v>
      </c>
      <c r="E140" s="256"/>
      <c r="F140" s="746"/>
      <c r="G140"/>
      <c r="H140" s="696"/>
      <c r="I140" s="697"/>
      <c r="J140" s="243"/>
      <c r="K140" s="761"/>
      <c r="L140" s="617">
        <f t="shared" si="108"/>
        <v>2</v>
      </c>
      <c r="M140" s="1">
        <f t="shared" si="109"/>
        <v>2</v>
      </c>
      <c r="N140"/>
      <c r="O140" s="1">
        <f t="shared" si="79"/>
        <v>1</v>
      </c>
      <c r="P140" s="1">
        <f t="shared" si="79"/>
        <v>1</v>
      </c>
      <c r="Q140" s="1">
        <f t="shared" si="79"/>
        <v>1</v>
      </c>
      <c r="R140" s="1">
        <f t="shared" si="79"/>
        <v>1</v>
      </c>
      <c r="S140" s="1">
        <f t="shared" si="79"/>
        <v>1</v>
      </c>
      <c r="T140" s="1">
        <f t="shared" si="79"/>
        <v>1</v>
      </c>
      <c r="U140" s="1">
        <f t="shared" si="95"/>
        <v>1</v>
      </c>
      <c r="V140" s="1">
        <f t="shared" si="95"/>
        <v>1</v>
      </c>
      <c r="W140" s="1">
        <f t="shared" si="95"/>
        <v>1</v>
      </c>
      <c r="X140" s="1">
        <f t="shared" si="72"/>
        <v>1</v>
      </c>
      <c r="Y140" s="1">
        <f t="shared" si="72"/>
        <v>1</v>
      </c>
      <c r="Z140" s="1">
        <f t="shared" si="72"/>
        <v>1</v>
      </c>
      <c r="AA140" s="1">
        <f t="shared" si="72"/>
        <v>1</v>
      </c>
      <c r="AB140"/>
      <c r="AC140" s="698" t="str">
        <f>AC$6</f>
        <v>事務所</v>
      </c>
      <c r="AD140" s="698" t="str">
        <f t="shared" ref="AD140:AO140" si="110">AD$6</f>
        <v>学校</v>
      </c>
      <c r="AE140" s="698" t="str">
        <f t="shared" si="110"/>
        <v>物販店</v>
      </c>
      <c r="AF140" s="698" t="str">
        <f t="shared" si="110"/>
        <v>飲食店</v>
      </c>
      <c r="AG140" s="698" t="str">
        <f t="shared" si="110"/>
        <v>病院</v>
      </c>
      <c r="AH140" s="698" t="str">
        <f t="shared" si="110"/>
        <v>ホテル</v>
      </c>
      <c r="AI140" s="698" t="str">
        <f t="shared" si="110"/>
        <v>集合住宅</v>
      </c>
      <c r="AJ140" s="698" t="str">
        <f t="shared" si="110"/>
        <v>集会所</v>
      </c>
      <c r="AK140" s="698" t="str">
        <f t="shared" si="110"/>
        <v>工場</v>
      </c>
      <c r="AL140" s="698" t="str">
        <f t="shared" si="110"/>
        <v>小中高</v>
      </c>
      <c r="AM140" s="698" t="str">
        <f t="shared" si="110"/>
        <v>病院o</v>
      </c>
      <c r="AN140" s="698" t="str">
        <f t="shared" si="110"/>
        <v>ホテルo</v>
      </c>
      <c r="AO140" s="698" t="str">
        <f t="shared" si="110"/>
        <v>集合住宅o</v>
      </c>
      <c r="AP140"/>
      <c r="AQ140" s="357"/>
      <c r="AR140" s="416" t="str">
        <f t="shared" si="92"/>
        <v>LR2</v>
      </c>
      <c r="AS140" s="416" t="str">
        <f t="shared" si="94"/>
        <v>LR</v>
      </c>
      <c r="AT140" s="358" t="str">
        <f t="shared" ref="AT140:AT162" si="111">IF($AR$3=1,BK140,CB140)</f>
        <v>資源・マテリアル</v>
      </c>
      <c r="AU140" s="449">
        <f t="shared" si="107"/>
        <v>0.3</v>
      </c>
      <c r="AV140" s="449">
        <f t="shared" si="96"/>
        <v>0.3</v>
      </c>
      <c r="AW140" s="449">
        <f t="shared" si="97"/>
        <v>0.3</v>
      </c>
      <c r="AX140" s="449">
        <f t="shared" si="98"/>
        <v>0.3</v>
      </c>
      <c r="AY140" s="449">
        <f t="shared" si="99"/>
        <v>0.3</v>
      </c>
      <c r="AZ140" s="449">
        <f t="shared" si="100"/>
        <v>0.3</v>
      </c>
      <c r="BA140" s="449">
        <f t="shared" si="101"/>
        <v>0.3</v>
      </c>
      <c r="BB140" s="475">
        <f t="shared" si="102"/>
        <v>0.3</v>
      </c>
      <c r="BC140" s="449">
        <f t="shared" si="103"/>
        <v>0.3</v>
      </c>
      <c r="BD140" s="449">
        <f t="shared" si="104"/>
        <v>0.3</v>
      </c>
      <c r="BE140" s="476">
        <f t="shared" si="90"/>
        <v>0</v>
      </c>
      <c r="BF140" s="477">
        <f t="shared" si="105"/>
        <v>0</v>
      </c>
      <c r="BG140" s="477">
        <f t="shared" si="106"/>
        <v>0</v>
      </c>
      <c r="BH140" s="420"/>
      <c r="BI140" s="356" t="s">
        <v>385</v>
      </c>
      <c r="BJ140" s="574" t="s">
        <v>906</v>
      </c>
      <c r="BK140" s="543" t="s">
        <v>386</v>
      </c>
      <c r="BL140" s="545">
        <v>0.3</v>
      </c>
      <c r="BM140" s="545">
        <v>0.3</v>
      </c>
      <c r="BN140" s="545">
        <v>0.3</v>
      </c>
      <c r="BO140" s="545">
        <v>0.3</v>
      </c>
      <c r="BP140" s="545">
        <v>0.3</v>
      </c>
      <c r="BQ140" s="545">
        <v>0.3</v>
      </c>
      <c r="BR140" s="545">
        <v>0.3</v>
      </c>
      <c r="BS140" s="575">
        <v>0.3</v>
      </c>
      <c r="BT140" s="545">
        <v>0.3</v>
      </c>
      <c r="BU140" s="545">
        <v>0.3</v>
      </c>
      <c r="BV140" s="576"/>
      <c r="BW140" s="577"/>
      <c r="BX140" s="577"/>
      <c r="BY140"/>
      <c r="BZ140" s="356" t="s">
        <v>651</v>
      </c>
      <c r="CA140" s="574" t="s">
        <v>625</v>
      </c>
      <c r="CB140" s="543" t="s">
        <v>652</v>
      </c>
      <c r="CC140" s="545">
        <v>0.3</v>
      </c>
      <c r="CD140" s="545">
        <v>0.3</v>
      </c>
      <c r="CE140" s="545">
        <v>0.3</v>
      </c>
      <c r="CF140" s="545">
        <v>0.3</v>
      </c>
      <c r="CG140" s="545">
        <v>0.3</v>
      </c>
      <c r="CH140" s="545">
        <v>0.3</v>
      </c>
      <c r="CI140" s="545">
        <v>0.3</v>
      </c>
      <c r="CJ140" s="575">
        <v>0.3</v>
      </c>
      <c r="CK140" s="545">
        <v>0.3</v>
      </c>
      <c r="CL140" s="545">
        <v>0.3</v>
      </c>
      <c r="CM140" s="576"/>
      <c r="CN140" s="577"/>
      <c r="CO140" s="577"/>
      <c r="CP140"/>
    </row>
    <row r="141" spans="1:94" s="361" customFormat="1" ht="13.5" customHeight="1" thickBot="1" x14ac:dyDescent="0.2">
      <c r="A141"/>
      <c r="B141" s="283">
        <v>1</v>
      </c>
      <c r="C141" s="202" t="s">
        <v>387</v>
      </c>
      <c r="D141" s="202"/>
      <c r="E141" s="202"/>
      <c r="F141" s="734"/>
      <c r="G141"/>
      <c r="H141" s="693"/>
      <c r="I141" s="694"/>
      <c r="J141" s="203" t="str">
        <f>IF(COUNTIF(J142:J145,$AA$3)&gt;=ROWS(J142:J145),$AA$3,"")</f>
        <v/>
      </c>
      <c r="K141" s="760"/>
      <c r="L141" s="617">
        <f t="shared" si="108"/>
        <v>2</v>
      </c>
      <c r="M141" s="1">
        <f t="shared" si="109"/>
        <v>2</v>
      </c>
      <c r="N141"/>
      <c r="O141" s="1">
        <f t="shared" si="79"/>
        <v>0</v>
      </c>
      <c r="P141" s="1">
        <f t="shared" si="79"/>
        <v>0</v>
      </c>
      <c r="Q141" s="1">
        <f t="shared" si="79"/>
        <v>0</v>
      </c>
      <c r="R141" s="1">
        <f t="shared" si="79"/>
        <v>0</v>
      </c>
      <c r="S141" s="1">
        <f t="shared" si="79"/>
        <v>0</v>
      </c>
      <c r="T141" s="1">
        <f t="shared" si="79"/>
        <v>0</v>
      </c>
      <c r="U141" s="1">
        <f t="shared" si="95"/>
        <v>0</v>
      </c>
      <c r="V141" s="1">
        <f t="shared" si="95"/>
        <v>0</v>
      </c>
      <c r="W141" s="1">
        <f t="shared" si="95"/>
        <v>0</v>
      </c>
      <c r="X141" s="1">
        <f t="shared" si="72"/>
        <v>0</v>
      </c>
      <c r="Y141" s="1">
        <f t="shared" si="72"/>
        <v>0</v>
      </c>
      <c r="Z141" s="1">
        <f t="shared" si="72"/>
        <v>0</v>
      </c>
      <c r="AA141" s="1">
        <f t="shared" si="72"/>
        <v>0</v>
      </c>
      <c r="AB141"/>
      <c r="AC141" s="695" t="s">
        <v>839</v>
      </c>
      <c r="AD141" s="695" t="s">
        <v>839</v>
      </c>
      <c r="AE141" s="695" t="s">
        <v>839</v>
      </c>
      <c r="AF141" s="695" t="s">
        <v>839</v>
      </c>
      <c r="AG141" s="695" t="s">
        <v>839</v>
      </c>
      <c r="AH141" s="695" t="s">
        <v>839</v>
      </c>
      <c r="AI141" s="695" t="s">
        <v>839</v>
      </c>
      <c r="AJ141" s="695" t="s">
        <v>839</v>
      </c>
      <c r="AK141" s="695" t="s">
        <v>839</v>
      </c>
      <c r="AL141" s="695" t="s">
        <v>839</v>
      </c>
      <c r="AM141" s="695" t="s">
        <v>839</v>
      </c>
      <c r="AN141" s="695" t="s">
        <v>839</v>
      </c>
      <c r="AO141" s="695" t="s">
        <v>839</v>
      </c>
      <c r="AP141"/>
      <c r="AQ141" s="357"/>
      <c r="AR141" s="410">
        <f t="shared" si="92"/>
        <v>1</v>
      </c>
      <c r="AS141" s="362" t="str">
        <f t="shared" si="94"/>
        <v>LR2</v>
      </c>
      <c r="AT141" s="362" t="str">
        <f t="shared" si="111"/>
        <v>水資源保護</v>
      </c>
      <c r="AU141" s="451">
        <f t="shared" si="107"/>
        <v>0.2</v>
      </c>
      <c r="AV141" s="451">
        <f t="shared" si="96"/>
        <v>0.2</v>
      </c>
      <c r="AW141" s="451">
        <f t="shared" si="97"/>
        <v>0.2</v>
      </c>
      <c r="AX141" s="451">
        <f t="shared" si="98"/>
        <v>0.2</v>
      </c>
      <c r="AY141" s="451">
        <f t="shared" si="99"/>
        <v>0.2</v>
      </c>
      <c r="AZ141" s="451">
        <f t="shared" si="100"/>
        <v>0.2</v>
      </c>
      <c r="BA141" s="451">
        <f t="shared" si="101"/>
        <v>0.2</v>
      </c>
      <c r="BB141" s="463">
        <f t="shared" si="102"/>
        <v>0.2</v>
      </c>
      <c r="BC141" s="451">
        <f t="shared" si="103"/>
        <v>0.2</v>
      </c>
      <c r="BD141" s="451">
        <f t="shared" si="104"/>
        <v>0.2</v>
      </c>
      <c r="BE141" s="478">
        <f t="shared" si="90"/>
        <v>0</v>
      </c>
      <c r="BF141" s="479">
        <f t="shared" si="105"/>
        <v>0</v>
      </c>
      <c r="BG141" s="479">
        <f t="shared" si="106"/>
        <v>0</v>
      </c>
      <c r="BH141" s="420"/>
      <c r="BI141" s="409">
        <v>1</v>
      </c>
      <c r="BJ141" s="444" t="s">
        <v>112</v>
      </c>
      <c r="BK141" s="474" t="s">
        <v>387</v>
      </c>
      <c r="BL141" s="429">
        <v>0.2</v>
      </c>
      <c r="BM141" s="429">
        <v>0.2</v>
      </c>
      <c r="BN141" s="429">
        <v>0.2</v>
      </c>
      <c r="BO141" s="429">
        <v>0.2</v>
      </c>
      <c r="BP141" s="429">
        <v>0.2</v>
      </c>
      <c r="BQ141" s="429">
        <v>0.2</v>
      </c>
      <c r="BR141" s="429">
        <v>0.2</v>
      </c>
      <c r="BS141" s="565">
        <v>0.2</v>
      </c>
      <c r="BT141" s="429">
        <v>0.2</v>
      </c>
      <c r="BU141" s="429">
        <v>0.2</v>
      </c>
      <c r="BV141" s="578"/>
      <c r="BW141" s="579"/>
      <c r="BX141" s="579"/>
      <c r="BY141"/>
      <c r="BZ141" s="409">
        <v>1</v>
      </c>
      <c r="CA141" s="444" t="s">
        <v>112</v>
      </c>
      <c r="CB141" s="474" t="s">
        <v>387</v>
      </c>
      <c r="CC141" s="429">
        <v>0.2</v>
      </c>
      <c r="CD141" s="429">
        <v>0.2</v>
      </c>
      <c r="CE141" s="429">
        <v>0.2</v>
      </c>
      <c r="CF141" s="429">
        <v>0.2</v>
      </c>
      <c r="CG141" s="429">
        <v>0.2</v>
      </c>
      <c r="CH141" s="429">
        <v>0.2</v>
      </c>
      <c r="CI141" s="429">
        <v>0.2</v>
      </c>
      <c r="CJ141" s="565">
        <v>0.2</v>
      </c>
      <c r="CK141" s="429">
        <v>0.2</v>
      </c>
      <c r="CL141" s="429">
        <v>0.2</v>
      </c>
      <c r="CM141" s="578"/>
      <c r="CN141" s="579"/>
      <c r="CO141" s="579"/>
      <c r="CP141"/>
    </row>
    <row r="142" spans="1:94" ht="13.5" customHeight="1" thickBot="1" x14ac:dyDescent="0.2">
      <c r="B142" s="229"/>
      <c r="C142" s="222">
        <v>1.1000000000000001</v>
      </c>
      <c r="D142" s="223" t="s">
        <v>388</v>
      </c>
      <c r="E142" s="223"/>
      <c r="F142" s="739"/>
      <c r="G142"/>
      <c r="H142" s="671">
        <f>IF(SUMPRODUCT($AC$7:$AL$7,O142:X142)=0,0,SUMPRODUCT($AC$7:$AL$7,AC142:AL142)/SUMPRODUCT($AC$7:$AL$7,O142:X142))</f>
        <v>4</v>
      </c>
      <c r="I142" s="671">
        <f>IF(SUMPRODUCT($AM$7:$AO$7,Y142:AA142)=0,0,SUMPRODUCT($AM$7:$AO$7,AM142:AO142)/SUMPRODUCT($AM$7:$AO$7,Y142:AA142))</f>
        <v>0</v>
      </c>
      <c r="J142" s="277"/>
      <c r="K142" s="760"/>
      <c r="L142" s="617">
        <f t="shared" si="108"/>
        <v>2</v>
      </c>
      <c r="M142" s="1">
        <f t="shared" si="109"/>
        <v>2</v>
      </c>
      <c r="N142"/>
      <c r="O142" s="1">
        <f t="shared" si="79"/>
        <v>1</v>
      </c>
      <c r="P142" s="1">
        <f t="shared" si="79"/>
        <v>0</v>
      </c>
      <c r="Q142" s="1">
        <f t="shared" si="79"/>
        <v>0</v>
      </c>
      <c r="R142" s="1">
        <f t="shared" si="79"/>
        <v>0</v>
      </c>
      <c r="S142" s="1">
        <f t="shared" si="79"/>
        <v>0</v>
      </c>
      <c r="T142" s="1">
        <f t="shared" si="79"/>
        <v>0</v>
      </c>
      <c r="U142" s="1">
        <f t="shared" si="95"/>
        <v>0</v>
      </c>
      <c r="V142" s="1">
        <f t="shared" si="95"/>
        <v>0</v>
      </c>
      <c r="W142" s="1">
        <f t="shared" si="95"/>
        <v>0</v>
      </c>
      <c r="X142" s="1">
        <f t="shared" si="72"/>
        <v>0</v>
      </c>
      <c r="Y142" s="1">
        <f t="shared" si="72"/>
        <v>0</v>
      </c>
      <c r="Z142" s="1">
        <f t="shared" si="72"/>
        <v>0</v>
      </c>
      <c r="AA142" s="1">
        <f t="shared" si="72"/>
        <v>0</v>
      </c>
      <c r="AB142"/>
      <c r="AC142" s="717">
        <v>4</v>
      </c>
      <c r="AD142" s="717"/>
      <c r="AE142" s="717"/>
      <c r="AF142" s="717"/>
      <c r="AG142" s="717"/>
      <c r="AH142" s="717"/>
      <c r="AI142" s="717"/>
      <c r="AJ142" s="717"/>
      <c r="AK142" s="717"/>
      <c r="AL142" s="717"/>
      <c r="AM142" s="717"/>
      <c r="AN142" s="717"/>
      <c r="AO142" s="717"/>
      <c r="AP142"/>
      <c r="AQ142" s="335"/>
      <c r="AR142" s="366">
        <f t="shared" si="92"/>
        <v>1.1000000000000001</v>
      </c>
      <c r="AS142" s="366" t="str">
        <f t="shared" si="94"/>
        <v>LR2 1</v>
      </c>
      <c r="AT142" s="366" t="str">
        <f t="shared" si="111"/>
        <v>節水</v>
      </c>
      <c r="AU142" s="454">
        <f t="shared" si="107"/>
        <v>0.4</v>
      </c>
      <c r="AV142" s="454">
        <f t="shared" si="96"/>
        <v>0.4</v>
      </c>
      <c r="AW142" s="454">
        <f t="shared" si="97"/>
        <v>0.4</v>
      </c>
      <c r="AX142" s="454">
        <f t="shared" si="98"/>
        <v>0.4</v>
      </c>
      <c r="AY142" s="454">
        <f t="shared" si="99"/>
        <v>0.4</v>
      </c>
      <c r="AZ142" s="454">
        <f t="shared" si="100"/>
        <v>0.4</v>
      </c>
      <c r="BA142" s="454">
        <f t="shared" si="101"/>
        <v>0.4</v>
      </c>
      <c r="BB142" s="456">
        <f t="shared" si="102"/>
        <v>0.4</v>
      </c>
      <c r="BC142" s="454">
        <f t="shared" si="103"/>
        <v>0.4</v>
      </c>
      <c r="BD142" s="454">
        <f t="shared" si="104"/>
        <v>0.4</v>
      </c>
      <c r="BE142" s="480">
        <f t="shared" si="90"/>
        <v>0</v>
      </c>
      <c r="BF142" s="459">
        <f t="shared" si="105"/>
        <v>0</v>
      </c>
      <c r="BG142" s="459">
        <f t="shared" si="106"/>
        <v>0</v>
      </c>
      <c r="BI142" s="393">
        <v>1.1000000000000001</v>
      </c>
      <c r="BJ142" s="425" t="s">
        <v>113</v>
      </c>
      <c r="BK142" s="548" t="s">
        <v>388</v>
      </c>
      <c r="BL142" s="371">
        <v>0.4</v>
      </c>
      <c r="BM142" s="371">
        <v>0.4</v>
      </c>
      <c r="BN142" s="371">
        <v>0.4</v>
      </c>
      <c r="BO142" s="371">
        <v>0.4</v>
      </c>
      <c r="BP142" s="371">
        <v>0.4</v>
      </c>
      <c r="BQ142" s="371">
        <v>0.4</v>
      </c>
      <c r="BR142" s="371">
        <v>0.4</v>
      </c>
      <c r="BS142" s="372">
        <v>0.4</v>
      </c>
      <c r="BT142" s="371">
        <v>0.4</v>
      </c>
      <c r="BU142" s="371">
        <v>0.4</v>
      </c>
      <c r="BV142" s="496"/>
      <c r="BW142" s="432"/>
      <c r="BX142" s="432"/>
      <c r="BZ142" s="393">
        <v>1.1000000000000001</v>
      </c>
      <c r="CA142" s="425" t="s">
        <v>113</v>
      </c>
      <c r="CB142" s="548" t="s">
        <v>388</v>
      </c>
      <c r="CC142" s="371">
        <v>0.4</v>
      </c>
      <c r="CD142" s="371">
        <v>0.4</v>
      </c>
      <c r="CE142" s="371">
        <v>0.4</v>
      </c>
      <c r="CF142" s="371">
        <v>0.4</v>
      </c>
      <c r="CG142" s="371">
        <v>0.4</v>
      </c>
      <c r="CH142" s="371">
        <v>0.4</v>
      </c>
      <c r="CI142" s="371">
        <v>0.4</v>
      </c>
      <c r="CJ142" s="372">
        <v>0.4</v>
      </c>
      <c r="CK142" s="371">
        <v>0.4</v>
      </c>
      <c r="CL142" s="371">
        <v>0.4</v>
      </c>
      <c r="CM142" s="496"/>
      <c r="CN142" s="432"/>
      <c r="CO142" s="432"/>
    </row>
    <row r="143" spans="1:94" ht="13.5" customHeight="1" thickBot="1" x14ac:dyDescent="0.2">
      <c r="B143" s="229"/>
      <c r="C143" s="284">
        <v>1.2</v>
      </c>
      <c r="D143" s="227" t="s">
        <v>389</v>
      </c>
      <c r="E143" s="206"/>
      <c r="F143" s="738"/>
      <c r="G143"/>
      <c r="H143" s="693"/>
      <c r="I143" s="694"/>
      <c r="J143" s="209" t="str">
        <f>IF(COUNTIF(J144:J145,$AA$3)&gt;=ROWS(J144:J145),$AA$3,"")</f>
        <v/>
      </c>
      <c r="K143" s="760"/>
      <c r="L143" s="617">
        <f t="shared" si="108"/>
        <v>2</v>
      </c>
      <c r="M143" s="1">
        <f t="shared" si="109"/>
        <v>2</v>
      </c>
      <c r="N143"/>
      <c r="O143" s="1">
        <f t="shared" si="79"/>
        <v>0</v>
      </c>
      <c r="P143" s="1">
        <f t="shared" si="79"/>
        <v>0</v>
      </c>
      <c r="Q143" s="1">
        <f t="shared" si="79"/>
        <v>0</v>
      </c>
      <c r="R143" s="1">
        <f t="shared" si="79"/>
        <v>0</v>
      </c>
      <c r="S143" s="1">
        <f t="shared" si="79"/>
        <v>0</v>
      </c>
      <c r="T143" s="1">
        <f t="shared" si="79"/>
        <v>0</v>
      </c>
      <c r="U143" s="1">
        <f t="shared" si="95"/>
        <v>0</v>
      </c>
      <c r="V143" s="1">
        <f t="shared" si="95"/>
        <v>0</v>
      </c>
      <c r="W143" s="1">
        <f t="shared" si="95"/>
        <v>0</v>
      </c>
      <c r="X143" s="1">
        <f t="shared" si="72"/>
        <v>0</v>
      </c>
      <c r="Y143" s="1">
        <f t="shared" si="72"/>
        <v>0</v>
      </c>
      <c r="Z143" s="1">
        <f t="shared" si="72"/>
        <v>0</v>
      </c>
      <c r="AA143" s="1">
        <f t="shared" ref="AA143:AA180" si="112">IF(OR(AO143=0,AO143="-"),0,1)</f>
        <v>0</v>
      </c>
      <c r="AB143"/>
      <c r="AC143" s="695" t="s">
        <v>839</v>
      </c>
      <c r="AD143" s="695" t="s">
        <v>839</v>
      </c>
      <c r="AE143" s="695" t="s">
        <v>839</v>
      </c>
      <c r="AF143" s="695" t="s">
        <v>839</v>
      </c>
      <c r="AG143" s="695" t="s">
        <v>839</v>
      </c>
      <c r="AH143" s="695" t="s">
        <v>839</v>
      </c>
      <c r="AI143" s="695" t="s">
        <v>839</v>
      </c>
      <c r="AJ143" s="695" t="s">
        <v>839</v>
      </c>
      <c r="AK143" s="695" t="s">
        <v>839</v>
      </c>
      <c r="AL143" s="695" t="s">
        <v>839</v>
      </c>
      <c r="AM143" s="695" t="s">
        <v>839</v>
      </c>
      <c r="AN143" s="695" t="s">
        <v>839</v>
      </c>
      <c r="AO143" s="695" t="s">
        <v>839</v>
      </c>
      <c r="AP143"/>
      <c r="AQ143" s="335"/>
      <c r="AR143" s="412">
        <f t="shared" si="92"/>
        <v>1.2</v>
      </c>
      <c r="AS143" s="366" t="str">
        <f t="shared" si="94"/>
        <v>LR2 1</v>
      </c>
      <c r="AT143" s="366" t="str">
        <f t="shared" si="111"/>
        <v>雨水利用・雑排水再利用</v>
      </c>
      <c r="AU143" s="454">
        <f t="shared" si="107"/>
        <v>0.6</v>
      </c>
      <c r="AV143" s="454">
        <f t="shared" si="96"/>
        <v>0.6</v>
      </c>
      <c r="AW143" s="454">
        <f t="shared" si="97"/>
        <v>0.6</v>
      </c>
      <c r="AX143" s="454">
        <f t="shared" si="98"/>
        <v>0.6</v>
      </c>
      <c r="AY143" s="454">
        <f t="shared" si="99"/>
        <v>0.6</v>
      </c>
      <c r="AZ143" s="454">
        <f t="shared" si="100"/>
        <v>0.6</v>
      </c>
      <c r="BA143" s="454">
        <f t="shared" si="101"/>
        <v>0.6</v>
      </c>
      <c r="BB143" s="456">
        <f t="shared" si="102"/>
        <v>0.6</v>
      </c>
      <c r="BC143" s="454">
        <f t="shared" si="103"/>
        <v>0.6</v>
      </c>
      <c r="BD143" s="454">
        <f t="shared" si="104"/>
        <v>0.6</v>
      </c>
      <c r="BE143" s="480">
        <f t="shared" si="90"/>
        <v>0</v>
      </c>
      <c r="BF143" s="459">
        <f t="shared" si="105"/>
        <v>0</v>
      </c>
      <c r="BG143" s="459">
        <f t="shared" si="106"/>
        <v>0</v>
      </c>
      <c r="BI143" s="572">
        <v>1.2</v>
      </c>
      <c r="BJ143" s="425" t="s">
        <v>113</v>
      </c>
      <c r="BK143" s="443" t="s">
        <v>389</v>
      </c>
      <c r="BL143" s="371">
        <v>0.6</v>
      </c>
      <c r="BM143" s="371">
        <v>0.6</v>
      </c>
      <c r="BN143" s="371">
        <v>0.6</v>
      </c>
      <c r="BO143" s="371">
        <v>0.6</v>
      </c>
      <c r="BP143" s="371">
        <v>0.6</v>
      </c>
      <c r="BQ143" s="371">
        <v>0.6</v>
      </c>
      <c r="BR143" s="371">
        <v>0.6</v>
      </c>
      <c r="BS143" s="372">
        <v>0.6</v>
      </c>
      <c r="BT143" s="371">
        <v>0.6</v>
      </c>
      <c r="BU143" s="371">
        <v>0.6</v>
      </c>
      <c r="BV143" s="496"/>
      <c r="BW143" s="432"/>
      <c r="BX143" s="432"/>
      <c r="BZ143" s="572">
        <v>1.2</v>
      </c>
      <c r="CA143" s="425" t="s">
        <v>113</v>
      </c>
      <c r="CB143" s="443" t="s">
        <v>389</v>
      </c>
      <c r="CC143" s="371">
        <v>0.6</v>
      </c>
      <c r="CD143" s="371">
        <v>0.6</v>
      </c>
      <c r="CE143" s="371">
        <v>0.6</v>
      </c>
      <c r="CF143" s="371">
        <v>0.6</v>
      </c>
      <c r="CG143" s="371">
        <v>0.6</v>
      </c>
      <c r="CH143" s="371">
        <v>0.6</v>
      </c>
      <c r="CI143" s="371">
        <v>0.6</v>
      </c>
      <c r="CJ143" s="372">
        <v>0.6</v>
      </c>
      <c r="CK143" s="371">
        <v>0.6</v>
      </c>
      <c r="CL143" s="371">
        <v>0.6</v>
      </c>
      <c r="CM143" s="496"/>
      <c r="CN143" s="432"/>
      <c r="CO143" s="432"/>
    </row>
    <row r="144" spans="1:94" ht="13.5" customHeight="1" x14ac:dyDescent="0.15">
      <c r="B144" s="229"/>
      <c r="C144" s="285"/>
      <c r="D144" s="211">
        <v>1</v>
      </c>
      <c r="E144" s="833" t="s">
        <v>390</v>
      </c>
      <c r="F144" s="834"/>
      <c r="G144"/>
      <c r="H144" s="678">
        <f>IF(SUMPRODUCT($AC$7:$AL$7,O144:X144)=0,0,SUMPRODUCT($AC$7:$AL$7,AC144:AL144)/SUMPRODUCT($AC$7:$AL$7,O144:X144))</f>
        <v>4</v>
      </c>
      <c r="I144" s="678">
        <f>IF(SUMPRODUCT($AM$7:$AO$7,Y144:AA144)=0,0,SUMPRODUCT($AM$7:$AO$7,AM144:AO144)/SUMPRODUCT($AM$7:$AO$7,Y144:AA144))</f>
        <v>0</v>
      </c>
      <c r="J144" s="212"/>
      <c r="K144" s="760"/>
      <c r="L144" s="617">
        <f t="shared" si="108"/>
        <v>2</v>
      </c>
      <c r="M144" s="1">
        <f t="shared" si="109"/>
        <v>2</v>
      </c>
      <c r="N144"/>
      <c r="O144" s="1">
        <f t="shared" si="79"/>
        <v>1</v>
      </c>
      <c r="P144" s="1">
        <f t="shared" si="79"/>
        <v>0</v>
      </c>
      <c r="Q144" s="1">
        <f t="shared" si="79"/>
        <v>0</v>
      </c>
      <c r="R144" s="1">
        <f t="shared" si="79"/>
        <v>0</v>
      </c>
      <c r="S144" s="1">
        <f t="shared" si="79"/>
        <v>0</v>
      </c>
      <c r="T144" s="1">
        <f t="shared" si="79"/>
        <v>0</v>
      </c>
      <c r="U144" s="1">
        <f t="shared" si="95"/>
        <v>0</v>
      </c>
      <c r="V144" s="1">
        <f t="shared" si="95"/>
        <v>0</v>
      </c>
      <c r="W144" s="1">
        <f t="shared" si="95"/>
        <v>0</v>
      </c>
      <c r="X144" s="1">
        <f t="shared" si="95"/>
        <v>0</v>
      </c>
      <c r="Y144" s="1">
        <f t="shared" si="95"/>
        <v>0</v>
      </c>
      <c r="Z144" s="1">
        <f t="shared" si="95"/>
        <v>0</v>
      </c>
      <c r="AA144" s="1">
        <f t="shared" si="112"/>
        <v>0</v>
      </c>
      <c r="AB144"/>
      <c r="AC144" s="679">
        <v>4</v>
      </c>
      <c r="AD144" s="679"/>
      <c r="AE144" s="679"/>
      <c r="AF144" s="679"/>
      <c r="AG144" s="679"/>
      <c r="AH144" s="679"/>
      <c r="AI144" s="679"/>
      <c r="AJ144" s="679"/>
      <c r="AK144" s="679"/>
      <c r="AL144" s="679"/>
      <c r="AM144" s="679"/>
      <c r="AN144" s="679"/>
      <c r="AO144" s="679"/>
      <c r="AP144"/>
      <c r="AQ144" s="335"/>
      <c r="AR144" s="366" t="str">
        <f t="shared" si="92"/>
        <v>1.2.1</v>
      </c>
      <c r="AS144" s="366" t="str">
        <f t="shared" si="94"/>
        <v>LR2 1.2</v>
      </c>
      <c r="AT144" s="366" t="str">
        <f t="shared" si="111"/>
        <v>雨水利用システム導入の有無</v>
      </c>
      <c r="AU144" s="454">
        <f t="shared" si="107"/>
        <v>0.7</v>
      </c>
      <c r="AV144" s="454">
        <f t="shared" si="96"/>
        <v>0.7</v>
      </c>
      <c r="AW144" s="454">
        <f t="shared" si="97"/>
        <v>0.7</v>
      </c>
      <c r="AX144" s="454">
        <f t="shared" si="98"/>
        <v>0.7</v>
      </c>
      <c r="AY144" s="454">
        <f t="shared" si="99"/>
        <v>0.7</v>
      </c>
      <c r="AZ144" s="454">
        <f t="shared" si="100"/>
        <v>0.7</v>
      </c>
      <c r="BA144" s="454">
        <f t="shared" si="101"/>
        <v>0.7</v>
      </c>
      <c r="BB144" s="456">
        <f t="shared" si="102"/>
        <v>0.7</v>
      </c>
      <c r="BC144" s="454">
        <f t="shared" si="103"/>
        <v>0.7</v>
      </c>
      <c r="BD144" s="454">
        <f t="shared" si="104"/>
        <v>0.7</v>
      </c>
      <c r="BE144" s="480">
        <f t="shared" si="90"/>
        <v>0</v>
      </c>
      <c r="BF144" s="459">
        <f t="shared" si="105"/>
        <v>0</v>
      </c>
      <c r="BG144" s="459">
        <f t="shared" si="106"/>
        <v>0</v>
      </c>
      <c r="BI144" s="393" t="s">
        <v>533</v>
      </c>
      <c r="BJ144" s="425" t="s">
        <v>114</v>
      </c>
      <c r="BK144" s="548" t="s">
        <v>653</v>
      </c>
      <c r="BL144" s="371">
        <v>0.7</v>
      </c>
      <c r="BM144" s="371">
        <v>0.7</v>
      </c>
      <c r="BN144" s="371">
        <v>0.7</v>
      </c>
      <c r="BO144" s="371">
        <v>0.7</v>
      </c>
      <c r="BP144" s="371">
        <v>0.7</v>
      </c>
      <c r="BQ144" s="371">
        <v>0.7</v>
      </c>
      <c r="BR144" s="371">
        <v>0.7</v>
      </c>
      <c r="BS144" s="372">
        <v>0.7</v>
      </c>
      <c r="BT144" s="371">
        <v>0.7</v>
      </c>
      <c r="BU144" s="371">
        <v>0.7</v>
      </c>
      <c r="BV144" s="496"/>
      <c r="BW144" s="432"/>
      <c r="BX144" s="432"/>
      <c r="BZ144" s="393" t="s">
        <v>580</v>
      </c>
      <c r="CA144" s="425" t="s">
        <v>114</v>
      </c>
      <c r="CB144" s="548" t="s">
        <v>653</v>
      </c>
      <c r="CC144" s="371">
        <v>0.7</v>
      </c>
      <c r="CD144" s="371">
        <v>0.7</v>
      </c>
      <c r="CE144" s="371">
        <v>0.7</v>
      </c>
      <c r="CF144" s="371">
        <v>0.7</v>
      </c>
      <c r="CG144" s="371">
        <v>0.7</v>
      </c>
      <c r="CH144" s="371">
        <v>0.7</v>
      </c>
      <c r="CI144" s="371">
        <v>0.7</v>
      </c>
      <c r="CJ144" s="372">
        <v>0.7</v>
      </c>
      <c r="CK144" s="371">
        <v>0.7</v>
      </c>
      <c r="CL144" s="371">
        <v>0.7</v>
      </c>
      <c r="CM144" s="496"/>
      <c r="CN144" s="432"/>
      <c r="CO144" s="432"/>
    </row>
    <row r="145" spans="1:94" ht="13.5" customHeight="1" thickBot="1" x14ac:dyDescent="0.2">
      <c r="B145" s="247"/>
      <c r="C145" s="286"/>
      <c r="D145" s="211">
        <v>2</v>
      </c>
      <c r="E145" s="833" t="s">
        <v>421</v>
      </c>
      <c r="F145" s="834"/>
      <c r="G145"/>
      <c r="H145" s="673">
        <f>IF(SUMPRODUCT($AC$7:$AL$7,O145:X145)=0,0,SUMPRODUCT($AC$7:$AL$7,AC145:AL145)/SUMPRODUCT($AC$7:$AL$7,O145:X145))</f>
        <v>4</v>
      </c>
      <c r="I145" s="673">
        <f>IF(SUMPRODUCT($AM$7:$AO$7,Y145:AA145)=0,0,SUMPRODUCT($AM$7:$AO$7,AM145:AO145)/SUMPRODUCT($AM$7:$AO$7,Y145:AA145))</f>
        <v>0</v>
      </c>
      <c r="J145" s="216"/>
      <c r="K145" s="760"/>
      <c r="L145" s="617">
        <f t="shared" si="108"/>
        <v>2</v>
      </c>
      <c r="M145" s="1">
        <f t="shared" si="109"/>
        <v>2</v>
      </c>
      <c r="N145"/>
      <c r="O145" s="1">
        <f t="shared" si="79"/>
        <v>1</v>
      </c>
      <c r="P145" s="1">
        <f t="shared" si="79"/>
        <v>0</v>
      </c>
      <c r="Q145" s="1">
        <f t="shared" si="79"/>
        <v>0</v>
      </c>
      <c r="R145" s="1">
        <f t="shared" si="79"/>
        <v>0</v>
      </c>
      <c r="S145" s="1">
        <f t="shared" si="79"/>
        <v>0</v>
      </c>
      <c r="T145" s="1">
        <f t="shared" si="79"/>
        <v>0</v>
      </c>
      <c r="U145" s="1">
        <f t="shared" si="95"/>
        <v>0</v>
      </c>
      <c r="V145" s="1">
        <f t="shared" si="95"/>
        <v>0</v>
      </c>
      <c r="W145" s="1">
        <f t="shared" si="95"/>
        <v>0</v>
      </c>
      <c r="X145" s="1">
        <f t="shared" si="95"/>
        <v>0</v>
      </c>
      <c r="Y145" s="1">
        <f t="shared" si="95"/>
        <v>0</v>
      </c>
      <c r="Z145" s="1">
        <f t="shared" si="95"/>
        <v>0</v>
      </c>
      <c r="AA145" s="1">
        <f t="shared" si="112"/>
        <v>0</v>
      </c>
      <c r="AB145"/>
      <c r="AC145" s="674">
        <v>4</v>
      </c>
      <c r="AD145" s="674"/>
      <c r="AE145" s="674"/>
      <c r="AF145" s="674"/>
      <c r="AG145" s="674"/>
      <c r="AH145" s="674"/>
      <c r="AI145" s="674"/>
      <c r="AJ145" s="674"/>
      <c r="AK145" s="674"/>
      <c r="AL145" s="674"/>
      <c r="AM145" s="674"/>
      <c r="AN145" s="674"/>
      <c r="AO145" s="674"/>
      <c r="AP145"/>
      <c r="AQ145" s="335"/>
      <c r="AR145" s="366" t="str">
        <f t="shared" si="92"/>
        <v>1.2.2</v>
      </c>
      <c r="AS145" s="366" t="str">
        <f t="shared" si="94"/>
        <v>LR2 1.2</v>
      </c>
      <c r="AT145" s="366" t="str">
        <f t="shared" si="111"/>
        <v>雑排水等再利用システム導入の有無</v>
      </c>
      <c r="AU145" s="454">
        <f t="shared" si="107"/>
        <v>0.3</v>
      </c>
      <c r="AV145" s="454">
        <f t="shared" si="96"/>
        <v>0.3</v>
      </c>
      <c r="AW145" s="454">
        <f t="shared" si="97"/>
        <v>0.3</v>
      </c>
      <c r="AX145" s="454">
        <f t="shared" si="98"/>
        <v>0.3</v>
      </c>
      <c r="AY145" s="454">
        <f t="shared" si="99"/>
        <v>0.3</v>
      </c>
      <c r="AZ145" s="454">
        <f t="shared" si="100"/>
        <v>0.3</v>
      </c>
      <c r="BA145" s="454">
        <f t="shared" si="101"/>
        <v>0.3</v>
      </c>
      <c r="BB145" s="456">
        <f t="shared" si="102"/>
        <v>0.3</v>
      </c>
      <c r="BC145" s="454">
        <f t="shared" si="103"/>
        <v>0.3</v>
      </c>
      <c r="BD145" s="454">
        <f t="shared" si="104"/>
        <v>0.3</v>
      </c>
      <c r="BE145" s="480">
        <f t="shared" si="90"/>
        <v>0</v>
      </c>
      <c r="BF145" s="459">
        <f t="shared" si="105"/>
        <v>0</v>
      </c>
      <c r="BG145" s="459">
        <f t="shared" si="106"/>
        <v>0</v>
      </c>
      <c r="BI145" s="393" t="s">
        <v>581</v>
      </c>
      <c r="BJ145" s="425" t="s">
        <v>114</v>
      </c>
      <c r="BK145" s="548" t="s">
        <v>445</v>
      </c>
      <c r="BL145" s="371">
        <v>0.3</v>
      </c>
      <c r="BM145" s="371">
        <v>0.3</v>
      </c>
      <c r="BN145" s="371">
        <v>0.3</v>
      </c>
      <c r="BO145" s="371">
        <v>0.3</v>
      </c>
      <c r="BP145" s="371">
        <v>0.3</v>
      </c>
      <c r="BQ145" s="371">
        <v>0.3</v>
      </c>
      <c r="BR145" s="371">
        <v>0.3</v>
      </c>
      <c r="BS145" s="372">
        <v>0.3</v>
      </c>
      <c r="BT145" s="371">
        <v>0.3</v>
      </c>
      <c r="BU145" s="371">
        <v>0.3</v>
      </c>
      <c r="BV145" s="496"/>
      <c r="BW145" s="432"/>
      <c r="BX145" s="432"/>
      <c r="BZ145" s="393" t="s">
        <v>581</v>
      </c>
      <c r="CA145" s="425" t="s">
        <v>114</v>
      </c>
      <c r="CB145" s="548" t="s">
        <v>445</v>
      </c>
      <c r="CC145" s="371">
        <v>0.3</v>
      </c>
      <c r="CD145" s="371">
        <v>0.3</v>
      </c>
      <c r="CE145" s="371">
        <v>0.3</v>
      </c>
      <c r="CF145" s="371">
        <v>0.3</v>
      </c>
      <c r="CG145" s="371">
        <v>0.3</v>
      </c>
      <c r="CH145" s="371">
        <v>0.3</v>
      </c>
      <c r="CI145" s="371">
        <v>0.3</v>
      </c>
      <c r="CJ145" s="372">
        <v>0.3</v>
      </c>
      <c r="CK145" s="371">
        <v>0.3</v>
      </c>
      <c r="CL145" s="371">
        <v>0.3</v>
      </c>
      <c r="CM145" s="496"/>
      <c r="CN145" s="432"/>
      <c r="CO145" s="432"/>
    </row>
    <row r="146" spans="1:94" s="361" customFormat="1" ht="13.5" customHeight="1" thickBot="1" x14ac:dyDescent="0.2">
      <c r="A146"/>
      <c r="B146" s="312">
        <v>2</v>
      </c>
      <c r="C146" s="224" t="s">
        <v>456</v>
      </c>
      <c r="D146" s="202"/>
      <c r="E146" s="202"/>
      <c r="F146" s="734"/>
      <c r="G146"/>
      <c r="H146" s="693"/>
      <c r="I146" s="694"/>
      <c r="J146" s="248" t="str">
        <f>IF(COUNTIF(J147:J152,$AA$3)&gt;=ROWS(J147:J152),$AA$3,"")</f>
        <v/>
      </c>
      <c r="K146" s="760"/>
      <c r="L146" s="617">
        <f t="shared" si="108"/>
        <v>2</v>
      </c>
      <c r="M146" s="1">
        <f t="shared" si="109"/>
        <v>2</v>
      </c>
      <c r="N146"/>
      <c r="O146" s="1">
        <f t="shared" si="79"/>
        <v>0</v>
      </c>
      <c r="P146" s="1">
        <f t="shared" si="79"/>
        <v>0</v>
      </c>
      <c r="Q146" s="1">
        <f t="shared" si="79"/>
        <v>0</v>
      </c>
      <c r="R146" s="1">
        <f t="shared" si="79"/>
        <v>0</v>
      </c>
      <c r="S146" s="1">
        <f t="shared" si="79"/>
        <v>0</v>
      </c>
      <c r="T146" s="1">
        <f t="shared" si="79"/>
        <v>0</v>
      </c>
      <c r="U146" s="1">
        <f t="shared" si="95"/>
        <v>0</v>
      </c>
      <c r="V146" s="1">
        <f t="shared" si="95"/>
        <v>0</v>
      </c>
      <c r="W146" s="1">
        <f t="shared" si="95"/>
        <v>0</v>
      </c>
      <c r="X146" s="1">
        <f t="shared" si="95"/>
        <v>0</v>
      </c>
      <c r="Y146" s="1">
        <f t="shared" si="95"/>
        <v>0</v>
      </c>
      <c r="Z146" s="1">
        <f t="shared" si="95"/>
        <v>0</v>
      </c>
      <c r="AA146" s="1">
        <f t="shared" si="112"/>
        <v>0</v>
      </c>
      <c r="AB146"/>
      <c r="AC146" s="695" t="s">
        <v>839</v>
      </c>
      <c r="AD146" s="695" t="s">
        <v>839</v>
      </c>
      <c r="AE146" s="695" t="s">
        <v>839</v>
      </c>
      <c r="AF146" s="695" t="s">
        <v>839</v>
      </c>
      <c r="AG146" s="695" t="s">
        <v>839</v>
      </c>
      <c r="AH146" s="695" t="s">
        <v>839</v>
      </c>
      <c r="AI146" s="695" t="s">
        <v>839</v>
      </c>
      <c r="AJ146" s="695" t="s">
        <v>839</v>
      </c>
      <c r="AK146" s="695" t="s">
        <v>839</v>
      </c>
      <c r="AL146" s="695" t="s">
        <v>839</v>
      </c>
      <c r="AM146" s="695" t="s">
        <v>839</v>
      </c>
      <c r="AN146" s="695" t="s">
        <v>839</v>
      </c>
      <c r="AO146" s="695" t="s">
        <v>839</v>
      </c>
      <c r="AP146"/>
      <c r="AQ146" s="357"/>
      <c r="AR146" s="362">
        <f t="shared" si="92"/>
        <v>2</v>
      </c>
      <c r="AS146" s="362" t="str">
        <f t="shared" si="94"/>
        <v>LR2</v>
      </c>
      <c r="AT146" s="362" t="str">
        <f t="shared" si="111"/>
        <v>非再生性資源の使用量削減</v>
      </c>
      <c r="AU146" s="451">
        <f t="shared" si="107"/>
        <v>0.6</v>
      </c>
      <c r="AV146" s="451">
        <f t="shared" si="96"/>
        <v>0.6</v>
      </c>
      <c r="AW146" s="451">
        <f t="shared" si="97"/>
        <v>0.6</v>
      </c>
      <c r="AX146" s="451">
        <f t="shared" si="98"/>
        <v>0.6</v>
      </c>
      <c r="AY146" s="451">
        <f t="shared" si="99"/>
        <v>0.6</v>
      </c>
      <c r="AZ146" s="451">
        <f t="shared" si="100"/>
        <v>0.6</v>
      </c>
      <c r="BA146" s="451">
        <f t="shared" si="101"/>
        <v>0.6</v>
      </c>
      <c r="BB146" s="463">
        <f t="shared" si="102"/>
        <v>0.6</v>
      </c>
      <c r="BC146" s="451">
        <f t="shared" si="103"/>
        <v>0.6</v>
      </c>
      <c r="BD146" s="451">
        <f t="shared" si="104"/>
        <v>0.6</v>
      </c>
      <c r="BE146" s="478">
        <f t="shared" si="90"/>
        <v>0</v>
      </c>
      <c r="BF146" s="479">
        <f t="shared" si="105"/>
        <v>0</v>
      </c>
      <c r="BG146" s="479">
        <f t="shared" si="106"/>
        <v>0</v>
      </c>
      <c r="BH146" s="420"/>
      <c r="BI146" s="387">
        <v>2</v>
      </c>
      <c r="BJ146" s="444" t="s">
        <v>112</v>
      </c>
      <c r="BK146" s="481" t="s">
        <v>391</v>
      </c>
      <c r="BL146" s="429">
        <v>0.6</v>
      </c>
      <c r="BM146" s="429">
        <v>0.6</v>
      </c>
      <c r="BN146" s="429">
        <v>0.6</v>
      </c>
      <c r="BO146" s="429">
        <v>0.6</v>
      </c>
      <c r="BP146" s="429">
        <v>0.6</v>
      </c>
      <c r="BQ146" s="429">
        <v>0.6</v>
      </c>
      <c r="BR146" s="429">
        <v>0.6</v>
      </c>
      <c r="BS146" s="429">
        <v>0.6</v>
      </c>
      <c r="BT146" s="429">
        <v>0.6</v>
      </c>
      <c r="BU146" s="429">
        <v>0.6</v>
      </c>
      <c r="BV146" s="578"/>
      <c r="BW146" s="579"/>
      <c r="BX146" s="579"/>
      <c r="BY146"/>
      <c r="BZ146" s="387">
        <v>2</v>
      </c>
      <c r="CA146" s="444" t="s">
        <v>112</v>
      </c>
      <c r="CB146" s="481" t="s">
        <v>391</v>
      </c>
      <c r="CC146" s="429">
        <v>0.6</v>
      </c>
      <c r="CD146" s="429">
        <v>0.6</v>
      </c>
      <c r="CE146" s="429">
        <v>0.6</v>
      </c>
      <c r="CF146" s="429">
        <v>0.6</v>
      </c>
      <c r="CG146" s="429">
        <v>0.6</v>
      </c>
      <c r="CH146" s="429">
        <v>0.6</v>
      </c>
      <c r="CI146" s="429">
        <v>0.6</v>
      </c>
      <c r="CJ146" s="429">
        <v>0.6</v>
      </c>
      <c r="CK146" s="429">
        <v>0.6</v>
      </c>
      <c r="CL146" s="429">
        <v>0.6</v>
      </c>
      <c r="CM146" s="578"/>
      <c r="CN146" s="579"/>
      <c r="CO146" s="579"/>
      <c r="CP146"/>
    </row>
    <row r="147" spans="1:94" ht="13.5" customHeight="1" x14ac:dyDescent="0.15">
      <c r="B147" s="229"/>
      <c r="C147" s="263">
        <v>2.1</v>
      </c>
      <c r="D147" s="254" t="s">
        <v>392</v>
      </c>
      <c r="E147" s="264"/>
      <c r="F147" s="739"/>
      <c r="G147"/>
      <c r="H147" s="678">
        <f>IF(SUMPRODUCT($AC$7:$AL$7,O147:X147)=0,0,SUMPRODUCT($AC$7:$AL$7,AC147:AL147)/SUMPRODUCT($AC$7:$AL$7,O147:X147))</f>
        <v>4</v>
      </c>
      <c r="I147" s="678">
        <f>IF(SUMPRODUCT($AM$7:$AO$7,Y147:AA147)=0,0,SUMPRODUCT($AM$7:$AO$7,AM147:AO147)/SUMPRODUCT($AM$7:$AO$7,Y147:AA147))</f>
        <v>0</v>
      </c>
      <c r="J147" s="212"/>
      <c r="K147" s="760"/>
      <c r="L147" s="617">
        <f t="shared" si="108"/>
        <v>2</v>
      </c>
      <c r="M147" s="1">
        <f t="shared" si="109"/>
        <v>2</v>
      </c>
      <c r="N147"/>
      <c r="O147" s="1">
        <f t="shared" si="79"/>
        <v>1</v>
      </c>
      <c r="P147" s="1">
        <f t="shared" si="79"/>
        <v>0</v>
      </c>
      <c r="Q147" s="1">
        <f t="shared" si="79"/>
        <v>0</v>
      </c>
      <c r="R147" s="1">
        <f t="shared" si="79"/>
        <v>0</v>
      </c>
      <c r="S147" s="1">
        <f t="shared" si="79"/>
        <v>0</v>
      </c>
      <c r="T147" s="1">
        <f t="shared" si="79"/>
        <v>0</v>
      </c>
      <c r="U147" s="1">
        <f t="shared" si="95"/>
        <v>0</v>
      </c>
      <c r="V147" s="1">
        <f t="shared" si="95"/>
        <v>0</v>
      </c>
      <c r="W147" s="1">
        <f t="shared" si="95"/>
        <v>0</v>
      </c>
      <c r="X147" s="1">
        <f t="shared" si="95"/>
        <v>0</v>
      </c>
      <c r="Y147" s="1">
        <f t="shared" si="95"/>
        <v>0</v>
      </c>
      <c r="Z147" s="1">
        <f t="shared" si="95"/>
        <v>0</v>
      </c>
      <c r="AA147" s="1">
        <f t="shared" si="112"/>
        <v>0</v>
      </c>
      <c r="AB147"/>
      <c r="AC147" s="679">
        <v>4</v>
      </c>
      <c r="AD147" s="679"/>
      <c r="AE147" s="679"/>
      <c r="AF147" s="679"/>
      <c r="AG147" s="679"/>
      <c r="AH147" s="679"/>
      <c r="AI147" s="679"/>
      <c r="AJ147" s="679"/>
      <c r="AK147" s="679"/>
      <c r="AL147" s="679"/>
      <c r="AM147" s="679"/>
      <c r="AN147" s="679"/>
      <c r="AO147" s="679"/>
      <c r="AP147"/>
      <c r="AQ147" s="335"/>
      <c r="AR147" s="366" t="str">
        <f t="shared" si="92"/>
        <v>2.1</v>
      </c>
      <c r="AS147" s="366" t="str">
        <f t="shared" si="94"/>
        <v>LR2 2</v>
      </c>
      <c r="AT147" s="366" t="str">
        <f t="shared" si="111"/>
        <v>材料使用量の削減</v>
      </c>
      <c r="AU147" s="454">
        <f t="shared" si="107"/>
        <v>0.1</v>
      </c>
      <c r="AV147" s="454">
        <f t="shared" si="96"/>
        <v>0.1</v>
      </c>
      <c r="AW147" s="454">
        <f t="shared" si="97"/>
        <v>0.1</v>
      </c>
      <c r="AX147" s="454">
        <f t="shared" si="98"/>
        <v>0.1</v>
      </c>
      <c r="AY147" s="454">
        <f t="shared" si="99"/>
        <v>0.1</v>
      </c>
      <c r="AZ147" s="454">
        <f t="shared" si="100"/>
        <v>0.1</v>
      </c>
      <c r="BA147" s="454">
        <f t="shared" si="101"/>
        <v>0.1</v>
      </c>
      <c r="BB147" s="456">
        <f t="shared" si="102"/>
        <v>0.1</v>
      </c>
      <c r="BC147" s="454">
        <f t="shared" si="103"/>
        <v>0.1</v>
      </c>
      <c r="BD147" s="454">
        <f t="shared" si="104"/>
        <v>0.1</v>
      </c>
      <c r="BE147" s="480">
        <f t="shared" si="90"/>
        <v>0</v>
      </c>
      <c r="BF147" s="459">
        <f t="shared" si="105"/>
        <v>0</v>
      </c>
      <c r="BG147" s="459">
        <f t="shared" si="106"/>
        <v>0</v>
      </c>
      <c r="BI147" s="393" t="s">
        <v>629</v>
      </c>
      <c r="BJ147" s="444" t="s">
        <v>115</v>
      </c>
      <c r="BK147" s="548" t="s">
        <v>392</v>
      </c>
      <c r="BL147" s="569">
        <v>0.1</v>
      </c>
      <c r="BM147" s="569">
        <v>0.1</v>
      </c>
      <c r="BN147" s="569">
        <v>0.1</v>
      </c>
      <c r="BO147" s="569">
        <v>0.1</v>
      </c>
      <c r="BP147" s="569">
        <v>0.1</v>
      </c>
      <c r="BQ147" s="569">
        <v>0.1</v>
      </c>
      <c r="BR147" s="569">
        <v>0.1</v>
      </c>
      <c r="BS147" s="569">
        <v>0.1</v>
      </c>
      <c r="BT147" s="569">
        <v>0.1</v>
      </c>
      <c r="BU147" s="569">
        <v>0.1</v>
      </c>
      <c r="BV147" s="580"/>
      <c r="BW147" s="579"/>
      <c r="BX147" s="579"/>
      <c r="BZ147" s="393" t="s">
        <v>630</v>
      </c>
      <c r="CA147" s="444" t="s">
        <v>115</v>
      </c>
      <c r="CB147" s="548" t="s">
        <v>392</v>
      </c>
      <c r="CC147" s="569">
        <v>0.1</v>
      </c>
      <c r="CD147" s="569">
        <v>0.1</v>
      </c>
      <c r="CE147" s="569">
        <v>0.1</v>
      </c>
      <c r="CF147" s="569">
        <v>0.1</v>
      </c>
      <c r="CG147" s="569">
        <v>0.1</v>
      </c>
      <c r="CH147" s="569">
        <v>0.1</v>
      </c>
      <c r="CI147" s="569">
        <v>0.1</v>
      </c>
      <c r="CJ147" s="569">
        <v>0.1</v>
      </c>
      <c r="CK147" s="569">
        <v>0.1</v>
      </c>
      <c r="CL147" s="569">
        <v>0.1</v>
      </c>
      <c r="CM147" s="578"/>
      <c r="CN147" s="579"/>
      <c r="CO147" s="579"/>
    </row>
    <row r="148" spans="1:94" ht="13.5" customHeight="1" x14ac:dyDescent="0.15">
      <c r="B148" s="235"/>
      <c r="C148" s="263">
        <v>2.2000000000000002</v>
      </c>
      <c r="D148" s="254" t="s">
        <v>393</v>
      </c>
      <c r="E148" s="264"/>
      <c r="F148" s="739"/>
      <c r="G148"/>
      <c r="H148" s="680">
        <f t="shared" ref="H148:H152" si="113">IF(SUMPRODUCT($AC$7:$AL$7,O148:X148)=0,0,SUMPRODUCT($AC$7:$AL$7,AC148:AL148)/SUMPRODUCT($AC$7:$AL$7,O148:X148))</f>
        <v>4</v>
      </c>
      <c r="I148" s="680">
        <f t="shared" ref="I148:I152" si="114">IF(SUMPRODUCT($AM$7:$AO$7,Y148:AA148)=0,0,SUMPRODUCT($AM$7:$AO$7,AM148:AO148)/SUMPRODUCT($AM$7:$AO$7,Y148:AA148))</f>
        <v>0</v>
      </c>
      <c r="J148" s="220"/>
      <c r="K148" s="760"/>
      <c r="L148" s="617">
        <f t="shared" si="108"/>
        <v>2</v>
      </c>
      <c r="M148" s="1">
        <f t="shared" si="109"/>
        <v>2</v>
      </c>
      <c r="N148"/>
      <c r="O148" s="1">
        <f t="shared" si="79"/>
        <v>1</v>
      </c>
      <c r="P148" s="1">
        <f t="shared" si="79"/>
        <v>0</v>
      </c>
      <c r="Q148" s="1">
        <f t="shared" si="79"/>
        <v>0</v>
      </c>
      <c r="R148" s="1">
        <f t="shared" si="79"/>
        <v>0</v>
      </c>
      <c r="S148" s="1">
        <f t="shared" si="79"/>
        <v>0</v>
      </c>
      <c r="T148" s="1">
        <f t="shared" si="79"/>
        <v>0</v>
      </c>
      <c r="U148" s="1">
        <f t="shared" si="95"/>
        <v>0</v>
      </c>
      <c r="V148" s="1">
        <f t="shared" si="95"/>
        <v>0</v>
      </c>
      <c r="W148" s="1">
        <f t="shared" si="95"/>
        <v>0</v>
      </c>
      <c r="X148" s="1">
        <f t="shared" si="95"/>
        <v>0</v>
      </c>
      <c r="Y148" s="1">
        <f t="shared" si="95"/>
        <v>0</v>
      </c>
      <c r="Z148" s="1">
        <f t="shared" si="95"/>
        <v>0</v>
      </c>
      <c r="AA148" s="1">
        <f t="shared" si="112"/>
        <v>0</v>
      </c>
      <c r="AB148"/>
      <c r="AC148" s="681">
        <v>4</v>
      </c>
      <c r="AD148" s="681"/>
      <c r="AE148" s="681"/>
      <c r="AF148" s="681"/>
      <c r="AG148" s="681"/>
      <c r="AH148" s="681"/>
      <c r="AI148" s="681"/>
      <c r="AJ148" s="681"/>
      <c r="AK148" s="681"/>
      <c r="AL148" s="681"/>
      <c r="AM148" s="681"/>
      <c r="AN148" s="681"/>
      <c r="AO148" s="681"/>
      <c r="AP148"/>
      <c r="AQ148" s="335"/>
      <c r="AR148" s="366" t="str">
        <f t="shared" si="92"/>
        <v>2.2</v>
      </c>
      <c r="AS148" s="366" t="str">
        <f t="shared" si="94"/>
        <v>LR2 2</v>
      </c>
      <c r="AT148" s="366" t="str">
        <f t="shared" si="111"/>
        <v>既存建築躯体等の継続使用</v>
      </c>
      <c r="AU148" s="454">
        <f t="shared" si="107"/>
        <v>0.2</v>
      </c>
      <c r="AV148" s="454">
        <f t="shared" si="96"/>
        <v>0.2</v>
      </c>
      <c r="AW148" s="454">
        <f t="shared" si="97"/>
        <v>0.2</v>
      </c>
      <c r="AX148" s="454">
        <f t="shared" si="98"/>
        <v>0.2</v>
      </c>
      <c r="AY148" s="454">
        <f t="shared" si="99"/>
        <v>0.2</v>
      </c>
      <c r="AZ148" s="454">
        <f t="shared" si="100"/>
        <v>0.2</v>
      </c>
      <c r="BA148" s="454">
        <f t="shared" si="101"/>
        <v>0.2</v>
      </c>
      <c r="BB148" s="456">
        <f t="shared" si="102"/>
        <v>0.2</v>
      </c>
      <c r="BC148" s="454">
        <f t="shared" si="103"/>
        <v>0.2</v>
      </c>
      <c r="BD148" s="454">
        <f t="shared" si="104"/>
        <v>0.2</v>
      </c>
      <c r="BE148" s="480">
        <f t="shared" si="90"/>
        <v>0</v>
      </c>
      <c r="BF148" s="459">
        <f t="shared" si="105"/>
        <v>0</v>
      </c>
      <c r="BG148" s="459">
        <f t="shared" si="106"/>
        <v>0</v>
      </c>
      <c r="BI148" s="393" t="s">
        <v>631</v>
      </c>
      <c r="BJ148" s="425" t="s">
        <v>115</v>
      </c>
      <c r="BK148" s="443" t="s">
        <v>393</v>
      </c>
      <c r="BL148" s="371">
        <v>0.2</v>
      </c>
      <c r="BM148" s="371">
        <v>0.2</v>
      </c>
      <c r="BN148" s="371">
        <v>0.2</v>
      </c>
      <c r="BO148" s="371">
        <v>0.2</v>
      </c>
      <c r="BP148" s="371">
        <v>0.2</v>
      </c>
      <c r="BQ148" s="371">
        <v>0.2</v>
      </c>
      <c r="BR148" s="371">
        <v>0.2</v>
      </c>
      <c r="BS148" s="371">
        <v>0.2</v>
      </c>
      <c r="BT148" s="371">
        <v>0.2</v>
      </c>
      <c r="BU148" s="371">
        <v>0.2</v>
      </c>
      <c r="BV148" s="496"/>
      <c r="BW148" s="432"/>
      <c r="BX148" s="432"/>
      <c r="BZ148" s="393" t="s">
        <v>632</v>
      </c>
      <c r="CA148" s="425" t="s">
        <v>115</v>
      </c>
      <c r="CB148" s="443" t="s">
        <v>393</v>
      </c>
      <c r="CC148" s="371">
        <v>0.2</v>
      </c>
      <c r="CD148" s="371">
        <v>0.2</v>
      </c>
      <c r="CE148" s="371">
        <v>0.2</v>
      </c>
      <c r="CF148" s="371">
        <v>0.2</v>
      </c>
      <c r="CG148" s="371">
        <v>0.2</v>
      </c>
      <c r="CH148" s="371">
        <v>0.2</v>
      </c>
      <c r="CI148" s="371">
        <v>0.2</v>
      </c>
      <c r="CJ148" s="371">
        <v>0.2</v>
      </c>
      <c r="CK148" s="371">
        <v>0.2</v>
      </c>
      <c r="CL148" s="371">
        <v>0.2</v>
      </c>
      <c r="CM148" s="496"/>
      <c r="CN148" s="432"/>
      <c r="CO148" s="432"/>
    </row>
    <row r="149" spans="1:94" ht="13.5" customHeight="1" x14ac:dyDescent="0.15">
      <c r="B149" s="229"/>
      <c r="C149" s="263">
        <v>2.2999999999999998</v>
      </c>
      <c r="D149" s="254" t="s">
        <v>394</v>
      </c>
      <c r="E149" s="264"/>
      <c r="F149" s="739"/>
      <c r="G149"/>
      <c r="H149" s="680">
        <f t="shared" si="113"/>
        <v>4</v>
      </c>
      <c r="I149" s="680">
        <f t="shared" si="114"/>
        <v>0</v>
      </c>
      <c r="J149" s="220"/>
      <c r="K149" s="760"/>
      <c r="L149" s="617">
        <f t="shared" si="108"/>
        <v>2</v>
      </c>
      <c r="M149" s="1">
        <f t="shared" si="109"/>
        <v>2</v>
      </c>
      <c r="N149"/>
      <c r="O149" s="1">
        <f t="shared" si="79"/>
        <v>1</v>
      </c>
      <c r="P149" s="1">
        <f t="shared" si="79"/>
        <v>0</v>
      </c>
      <c r="Q149" s="1">
        <f t="shared" si="79"/>
        <v>0</v>
      </c>
      <c r="R149" s="1">
        <f t="shared" ref="R149:Z180" si="115">IF(OR(AF149=0,AF149="-"),0,1)</f>
        <v>0</v>
      </c>
      <c r="S149" s="1">
        <f t="shared" si="115"/>
        <v>0</v>
      </c>
      <c r="T149" s="1">
        <f t="shared" si="115"/>
        <v>0</v>
      </c>
      <c r="U149" s="1">
        <f t="shared" si="95"/>
        <v>0</v>
      </c>
      <c r="V149" s="1">
        <f t="shared" si="95"/>
        <v>0</v>
      </c>
      <c r="W149" s="1">
        <f t="shared" si="95"/>
        <v>0</v>
      </c>
      <c r="X149" s="1">
        <f t="shared" si="95"/>
        <v>0</v>
      </c>
      <c r="Y149" s="1">
        <f t="shared" si="95"/>
        <v>0</v>
      </c>
      <c r="Z149" s="1">
        <f t="shared" si="95"/>
        <v>0</v>
      </c>
      <c r="AA149" s="1">
        <f t="shared" si="112"/>
        <v>0</v>
      </c>
      <c r="AB149"/>
      <c r="AC149" s="681">
        <v>4</v>
      </c>
      <c r="AD149" s="681"/>
      <c r="AE149" s="681"/>
      <c r="AF149" s="681"/>
      <c r="AG149" s="681"/>
      <c r="AH149" s="681"/>
      <c r="AI149" s="681"/>
      <c r="AJ149" s="681"/>
      <c r="AK149" s="681"/>
      <c r="AL149" s="681"/>
      <c r="AM149" s="681"/>
      <c r="AN149" s="681"/>
      <c r="AO149" s="681"/>
      <c r="AP149"/>
      <c r="AQ149" s="335"/>
      <c r="AR149" s="366" t="str">
        <f t="shared" si="92"/>
        <v>2.3</v>
      </c>
      <c r="AS149" s="366" t="str">
        <f t="shared" si="94"/>
        <v>LR2 2</v>
      </c>
      <c r="AT149" s="482" t="str">
        <f t="shared" si="111"/>
        <v>躯体材料におけるリサイクル材の使用</v>
      </c>
      <c r="AU149" s="454">
        <f t="shared" si="107"/>
        <v>0.2</v>
      </c>
      <c r="AV149" s="454">
        <f t="shared" si="96"/>
        <v>0.2</v>
      </c>
      <c r="AW149" s="454">
        <f t="shared" si="97"/>
        <v>0.2</v>
      </c>
      <c r="AX149" s="454">
        <f t="shared" si="98"/>
        <v>0.2</v>
      </c>
      <c r="AY149" s="454">
        <f t="shared" si="99"/>
        <v>0.2</v>
      </c>
      <c r="AZ149" s="454">
        <f t="shared" si="100"/>
        <v>0.2</v>
      </c>
      <c r="BA149" s="454">
        <f t="shared" si="101"/>
        <v>0.2</v>
      </c>
      <c r="BB149" s="456">
        <f t="shared" si="102"/>
        <v>0.2</v>
      </c>
      <c r="BC149" s="454">
        <f t="shared" si="103"/>
        <v>0.2</v>
      </c>
      <c r="BD149" s="454">
        <f t="shared" si="104"/>
        <v>0.2</v>
      </c>
      <c r="BE149" s="480">
        <f t="shared" si="90"/>
        <v>0</v>
      </c>
      <c r="BF149" s="459">
        <f t="shared" si="105"/>
        <v>0</v>
      </c>
      <c r="BG149" s="459">
        <f t="shared" si="106"/>
        <v>0</v>
      </c>
      <c r="BI149" s="393" t="s">
        <v>654</v>
      </c>
      <c r="BJ149" s="425" t="s">
        <v>115</v>
      </c>
      <c r="BK149" s="443" t="s">
        <v>394</v>
      </c>
      <c r="BL149" s="371">
        <v>0.2</v>
      </c>
      <c r="BM149" s="371">
        <v>0.2</v>
      </c>
      <c r="BN149" s="371">
        <v>0.2</v>
      </c>
      <c r="BO149" s="371">
        <v>0.2</v>
      </c>
      <c r="BP149" s="371">
        <v>0.2</v>
      </c>
      <c r="BQ149" s="371">
        <v>0.2</v>
      </c>
      <c r="BR149" s="371">
        <v>0.2</v>
      </c>
      <c r="BS149" s="371">
        <v>0.2</v>
      </c>
      <c r="BT149" s="371">
        <v>0.2</v>
      </c>
      <c r="BU149" s="371">
        <v>0.2</v>
      </c>
      <c r="BV149" s="496"/>
      <c r="BW149" s="432"/>
      <c r="BX149" s="432"/>
      <c r="BZ149" s="393" t="s">
        <v>654</v>
      </c>
      <c r="CA149" s="425" t="s">
        <v>115</v>
      </c>
      <c r="CB149" s="443" t="s">
        <v>394</v>
      </c>
      <c r="CC149" s="371">
        <v>0.2</v>
      </c>
      <c r="CD149" s="371">
        <v>0.2</v>
      </c>
      <c r="CE149" s="371">
        <v>0.2</v>
      </c>
      <c r="CF149" s="371">
        <v>0.2</v>
      </c>
      <c r="CG149" s="371">
        <v>0.2</v>
      </c>
      <c r="CH149" s="371">
        <v>0.2</v>
      </c>
      <c r="CI149" s="371">
        <v>0.2</v>
      </c>
      <c r="CJ149" s="371">
        <v>0.2</v>
      </c>
      <c r="CK149" s="371">
        <v>0.2</v>
      </c>
      <c r="CL149" s="371">
        <v>0.2</v>
      </c>
      <c r="CM149" s="496"/>
      <c r="CN149" s="432"/>
      <c r="CO149" s="432"/>
    </row>
    <row r="150" spans="1:94" ht="13.5" customHeight="1" x14ac:dyDescent="0.15">
      <c r="B150" s="229"/>
      <c r="C150" s="263">
        <v>2.4</v>
      </c>
      <c r="D150" s="584" t="s">
        <v>804</v>
      </c>
      <c r="E150" s="264"/>
      <c r="F150" s="739"/>
      <c r="G150"/>
      <c r="H150" s="680">
        <f t="shared" si="113"/>
        <v>4</v>
      </c>
      <c r="I150" s="680">
        <f t="shared" si="114"/>
        <v>0</v>
      </c>
      <c r="J150" s="220"/>
      <c r="K150" s="760"/>
      <c r="L150" s="617">
        <f t="shared" si="108"/>
        <v>2</v>
      </c>
      <c r="M150" s="1">
        <f t="shared" si="109"/>
        <v>2</v>
      </c>
      <c r="N150"/>
      <c r="O150" s="1">
        <f t="shared" ref="O150:Q180" si="116">IF(OR(AC150=0,AC150="-"),0,1)</f>
        <v>1</v>
      </c>
      <c r="P150" s="1">
        <f t="shared" si="116"/>
        <v>0</v>
      </c>
      <c r="Q150" s="1">
        <f t="shared" si="116"/>
        <v>0</v>
      </c>
      <c r="R150" s="1">
        <f t="shared" si="115"/>
        <v>0</v>
      </c>
      <c r="S150" s="1">
        <f t="shared" si="115"/>
        <v>0</v>
      </c>
      <c r="T150" s="1">
        <f t="shared" si="115"/>
        <v>0</v>
      </c>
      <c r="U150" s="1">
        <f t="shared" si="95"/>
        <v>0</v>
      </c>
      <c r="V150" s="1">
        <f t="shared" si="95"/>
        <v>0</v>
      </c>
      <c r="W150" s="1">
        <f t="shared" si="95"/>
        <v>0</v>
      </c>
      <c r="X150" s="1">
        <f t="shared" si="95"/>
        <v>0</v>
      </c>
      <c r="Y150" s="1">
        <f t="shared" si="95"/>
        <v>0</v>
      </c>
      <c r="Z150" s="1">
        <f t="shared" si="95"/>
        <v>0</v>
      </c>
      <c r="AA150" s="1">
        <f t="shared" si="112"/>
        <v>0</v>
      </c>
      <c r="AB150"/>
      <c r="AC150" s="681">
        <v>4</v>
      </c>
      <c r="AD150" s="681"/>
      <c r="AE150" s="681"/>
      <c r="AF150" s="681"/>
      <c r="AG150" s="681"/>
      <c r="AH150" s="681"/>
      <c r="AI150" s="681"/>
      <c r="AJ150" s="681"/>
      <c r="AK150" s="681"/>
      <c r="AL150" s="681"/>
      <c r="AM150" s="681"/>
      <c r="AN150" s="681"/>
      <c r="AO150" s="681"/>
      <c r="AP150"/>
      <c r="AQ150" s="335"/>
      <c r="AR150" s="366" t="str">
        <f t="shared" si="92"/>
        <v>2.4</v>
      </c>
      <c r="AS150" s="366" t="str">
        <f t="shared" si="94"/>
        <v>LR2 2</v>
      </c>
      <c r="AT150" s="482" t="str">
        <f t="shared" si="111"/>
        <v>躯体材料以外におけるリサイクル材の使用</v>
      </c>
      <c r="AU150" s="454">
        <f t="shared" si="107"/>
        <v>0.2</v>
      </c>
      <c r="AV150" s="454">
        <f t="shared" si="96"/>
        <v>0.2</v>
      </c>
      <c r="AW150" s="454">
        <f t="shared" si="97"/>
        <v>0.2</v>
      </c>
      <c r="AX150" s="454">
        <f t="shared" si="98"/>
        <v>0.2</v>
      </c>
      <c r="AY150" s="454">
        <f t="shared" si="99"/>
        <v>0.2</v>
      </c>
      <c r="AZ150" s="454">
        <f t="shared" si="100"/>
        <v>0.2</v>
      </c>
      <c r="BA150" s="454">
        <f t="shared" si="101"/>
        <v>0.2</v>
      </c>
      <c r="BB150" s="456">
        <f t="shared" si="102"/>
        <v>0.2</v>
      </c>
      <c r="BC150" s="454">
        <f t="shared" si="103"/>
        <v>0.2</v>
      </c>
      <c r="BD150" s="454">
        <f t="shared" si="104"/>
        <v>0.2</v>
      </c>
      <c r="BE150" s="480">
        <f t="shared" si="90"/>
        <v>0</v>
      </c>
      <c r="BF150" s="459">
        <f t="shared" si="105"/>
        <v>0</v>
      </c>
      <c r="BG150" s="459">
        <f t="shared" si="106"/>
        <v>0</v>
      </c>
      <c r="BI150" s="393" t="s">
        <v>655</v>
      </c>
      <c r="BJ150" s="425" t="s">
        <v>115</v>
      </c>
      <c r="BK150" s="443" t="s">
        <v>656</v>
      </c>
      <c r="BL150" s="371">
        <v>0.2</v>
      </c>
      <c r="BM150" s="371">
        <v>0.2</v>
      </c>
      <c r="BN150" s="371">
        <v>0.2</v>
      </c>
      <c r="BO150" s="371">
        <v>0.2</v>
      </c>
      <c r="BP150" s="371">
        <v>0.2</v>
      </c>
      <c r="BQ150" s="371">
        <v>0.2</v>
      </c>
      <c r="BR150" s="371">
        <v>0.2</v>
      </c>
      <c r="BS150" s="371">
        <v>0.2</v>
      </c>
      <c r="BT150" s="371">
        <v>0.2</v>
      </c>
      <c r="BU150" s="371">
        <v>0.2</v>
      </c>
      <c r="BV150" s="496"/>
      <c r="BW150" s="432"/>
      <c r="BX150" s="432"/>
      <c r="BZ150" s="393" t="s">
        <v>655</v>
      </c>
      <c r="CA150" s="425" t="s">
        <v>115</v>
      </c>
      <c r="CB150" s="443" t="s">
        <v>656</v>
      </c>
      <c r="CC150" s="371">
        <v>0.2</v>
      </c>
      <c r="CD150" s="371">
        <v>0.2</v>
      </c>
      <c r="CE150" s="371">
        <v>0.2</v>
      </c>
      <c r="CF150" s="371">
        <v>0.2</v>
      </c>
      <c r="CG150" s="371">
        <v>0.2</v>
      </c>
      <c r="CH150" s="371">
        <v>0.2</v>
      </c>
      <c r="CI150" s="371">
        <v>0.2</v>
      </c>
      <c r="CJ150" s="371">
        <v>0.2</v>
      </c>
      <c r="CK150" s="371">
        <v>0.2</v>
      </c>
      <c r="CL150" s="371">
        <v>0.2</v>
      </c>
      <c r="CM150" s="496"/>
      <c r="CN150" s="432"/>
      <c r="CO150" s="432"/>
    </row>
    <row r="151" spans="1:94" ht="13.5" customHeight="1" x14ac:dyDescent="0.15">
      <c r="B151" s="235"/>
      <c r="C151" s="263">
        <v>2.5</v>
      </c>
      <c r="D151" s="254" t="s">
        <v>395</v>
      </c>
      <c r="E151" s="264"/>
      <c r="F151" s="739"/>
      <c r="G151"/>
      <c r="H151" s="680">
        <f t="shared" si="113"/>
        <v>4</v>
      </c>
      <c r="I151" s="680">
        <f t="shared" si="114"/>
        <v>0</v>
      </c>
      <c r="J151" s="220"/>
      <c r="K151" s="760"/>
      <c r="L151" s="617">
        <f t="shared" si="108"/>
        <v>2</v>
      </c>
      <c r="M151" s="1">
        <f t="shared" si="109"/>
        <v>2</v>
      </c>
      <c r="N151"/>
      <c r="O151" s="1">
        <f t="shared" si="116"/>
        <v>1</v>
      </c>
      <c r="P151" s="1">
        <f t="shared" si="116"/>
        <v>0</v>
      </c>
      <c r="Q151" s="1">
        <f t="shared" si="116"/>
        <v>0</v>
      </c>
      <c r="R151" s="1">
        <f t="shared" si="115"/>
        <v>0</v>
      </c>
      <c r="S151" s="1">
        <f t="shared" si="115"/>
        <v>0</v>
      </c>
      <c r="T151" s="1">
        <f t="shared" si="115"/>
        <v>0</v>
      </c>
      <c r="U151" s="1">
        <f t="shared" si="95"/>
        <v>0</v>
      </c>
      <c r="V151" s="1">
        <f t="shared" si="95"/>
        <v>0</v>
      </c>
      <c r="W151" s="1">
        <f t="shared" si="95"/>
        <v>0</v>
      </c>
      <c r="X151" s="1">
        <f t="shared" si="95"/>
        <v>0</v>
      </c>
      <c r="Y151" s="1">
        <f t="shared" si="95"/>
        <v>0</v>
      </c>
      <c r="Z151" s="1">
        <f t="shared" si="95"/>
        <v>0</v>
      </c>
      <c r="AA151" s="1">
        <f t="shared" si="112"/>
        <v>0</v>
      </c>
      <c r="AB151"/>
      <c r="AC151" s="681">
        <v>4</v>
      </c>
      <c r="AD151" s="681"/>
      <c r="AE151" s="681"/>
      <c r="AF151" s="681"/>
      <c r="AG151" s="681"/>
      <c r="AH151" s="681"/>
      <c r="AI151" s="681"/>
      <c r="AJ151" s="681"/>
      <c r="AK151" s="681"/>
      <c r="AL151" s="681"/>
      <c r="AM151" s="681"/>
      <c r="AN151" s="681"/>
      <c r="AO151" s="681"/>
      <c r="AP151"/>
      <c r="AQ151" s="335"/>
      <c r="AR151" s="366" t="str">
        <f t="shared" si="92"/>
        <v>2.5</v>
      </c>
      <c r="AS151" s="366" t="str">
        <f t="shared" si="94"/>
        <v>LR2 2</v>
      </c>
      <c r="AT151" s="366" t="str">
        <f t="shared" si="111"/>
        <v>持続可能な森林から産出された木材</v>
      </c>
      <c r="AU151" s="454">
        <f t="shared" si="107"/>
        <v>0.1</v>
      </c>
      <c r="AV151" s="454">
        <f t="shared" si="96"/>
        <v>0.1</v>
      </c>
      <c r="AW151" s="454">
        <f t="shared" si="97"/>
        <v>0.1</v>
      </c>
      <c r="AX151" s="454">
        <f t="shared" si="98"/>
        <v>0.1</v>
      </c>
      <c r="AY151" s="454">
        <f t="shared" si="99"/>
        <v>0.1</v>
      </c>
      <c r="AZ151" s="454">
        <f t="shared" si="100"/>
        <v>0.1</v>
      </c>
      <c r="BA151" s="454">
        <f t="shared" si="101"/>
        <v>0.1</v>
      </c>
      <c r="BB151" s="456">
        <f t="shared" si="102"/>
        <v>0.1</v>
      </c>
      <c r="BC151" s="454">
        <f t="shared" si="103"/>
        <v>0.1</v>
      </c>
      <c r="BD151" s="454">
        <f t="shared" si="104"/>
        <v>0.1</v>
      </c>
      <c r="BE151" s="480">
        <f t="shared" si="90"/>
        <v>0</v>
      </c>
      <c r="BF151" s="459">
        <f t="shared" si="105"/>
        <v>0</v>
      </c>
      <c r="BG151" s="459">
        <f t="shared" si="106"/>
        <v>0</v>
      </c>
      <c r="BI151" s="393" t="s">
        <v>657</v>
      </c>
      <c r="BJ151" s="425" t="s">
        <v>115</v>
      </c>
      <c r="BK151" s="548" t="s">
        <v>658</v>
      </c>
      <c r="BL151" s="371">
        <v>0.1</v>
      </c>
      <c r="BM151" s="371">
        <v>0.1</v>
      </c>
      <c r="BN151" s="371">
        <v>0.1</v>
      </c>
      <c r="BO151" s="371">
        <v>0.1</v>
      </c>
      <c r="BP151" s="371">
        <v>0.1</v>
      </c>
      <c r="BQ151" s="371">
        <v>0.1</v>
      </c>
      <c r="BR151" s="371">
        <v>0.1</v>
      </c>
      <c r="BS151" s="371">
        <v>0.1</v>
      </c>
      <c r="BT151" s="371">
        <v>0.1</v>
      </c>
      <c r="BU151" s="371">
        <v>0.1</v>
      </c>
      <c r="BV151" s="496"/>
      <c r="BW151" s="432"/>
      <c r="BX151" s="432"/>
      <c r="BZ151" s="393" t="s">
        <v>657</v>
      </c>
      <c r="CA151" s="425" t="s">
        <v>115</v>
      </c>
      <c r="CB151" s="548" t="s">
        <v>658</v>
      </c>
      <c r="CC151" s="371">
        <v>0.1</v>
      </c>
      <c r="CD151" s="371">
        <v>0.1</v>
      </c>
      <c r="CE151" s="371">
        <v>0.1</v>
      </c>
      <c r="CF151" s="371">
        <v>0.1</v>
      </c>
      <c r="CG151" s="371">
        <v>0.1</v>
      </c>
      <c r="CH151" s="371">
        <v>0.1</v>
      </c>
      <c r="CI151" s="371">
        <v>0.1</v>
      </c>
      <c r="CJ151" s="371">
        <v>0.1</v>
      </c>
      <c r="CK151" s="371">
        <v>0.1</v>
      </c>
      <c r="CL151" s="371">
        <v>0.1</v>
      </c>
      <c r="CM151" s="496"/>
      <c r="CN151" s="432"/>
      <c r="CO151" s="432"/>
    </row>
    <row r="152" spans="1:94" ht="13.5" customHeight="1" thickBot="1" x14ac:dyDescent="0.2">
      <c r="B152" s="313"/>
      <c r="C152" s="263">
        <v>2.6</v>
      </c>
      <c r="D152" s="254" t="s">
        <v>396</v>
      </c>
      <c r="E152" s="264"/>
      <c r="F152" s="739"/>
      <c r="G152"/>
      <c r="H152" s="673">
        <f t="shared" si="113"/>
        <v>4</v>
      </c>
      <c r="I152" s="673">
        <f t="shared" si="114"/>
        <v>0</v>
      </c>
      <c r="J152" s="217"/>
      <c r="K152" s="760"/>
      <c r="L152" s="617">
        <f t="shared" si="108"/>
        <v>2</v>
      </c>
      <c r="M152" s="1">
        <f t="shared" si="109"/>
        <v>2</v>
      </c>
      <c r="N152"/>
      <c r="O152" s="1">
        <f t="shared" si="116"/>
        <v>1</v>
      </c>
      <c r="P152" s="1">
        <f t="shared" si="116"/>
        <v>0</v>
      </c>
      <c r="Q152" s="1">
        <f t="shared" si="116"/>
        <v>0</v>
      </c>
      <c r="R152" s="1">
        <f t="shared" si="115"/>
        <v>0</v>
      </c>
      <c r="S152" s="1">
        <f t="shared" si="115"/>
        <v>0</v>
      </c>
      <c r="T152" s="1">
        <f t="shared" si="115"/>
        <v>0</v>
      </c>
      <c r="U152" s="1">
        <f t="shared" si="95"/>
        <v>0</v>
      </c>
      <c r="V152" s="1">
        <f t="shared" si="95"/>
        <v>0</v>
      </c>
      <c r="W152" s="1">
        <f t="shared" si="95"/>
        <v>0</v>
      </c>
      <c r="X152" s="1">
        <f t="shared" si="95"/>
        <v>0</v>
      </c>
      <c r="Y152" s="1">
        <f t="shared" si="95"/>
        <v>0</v>
      </c>
      <c r="Z152" s="1">
        <f t="shared" si="95"/>
        <v>0</v>
      </c>
      <c r="AA152" s="1">
        <f t="shared" si="112"/>
        <v>0</v>
      </c>
      <c r="AB152"/>
      <c r="AC152" s="674">
        <v>4</v>
      </c>
      <c r="AD152" s="674"/>
      <c r="AE152" s="674"/>
      <c r="AF152" s="674"/>
      <c r="AG152" s="674"/>
      <c r="AH152" s="674"/>
      <c r="AI152" s="674"/>
      <c r="AJ152" s="674"/>
      <c r="AK152" s="674"/>
      <c r="AL152" s="674"/>
      <c r="AM152" s="674"/>
      <c r="AN152" s="674"/>
      <c r="AO152" s="674"/>
      <c r="AP152"/>
      <c r="AQ152" s="335"/>
      <c r="AR152" s="366" t="str">
        <f t="shared" ref="AR152:AR180" si="117">IF($AR$3=1,BI152,BZ152)</f>
        <v>2.6</v>
      </c>
      <c r="AS152" s="366" t="str">
        <f t="shared" si="94"/>
        <v>LR2 2</v>
      </c>
      <c r="AT152" s="366" t="str">
        <f t="shared" si="111"/>
        <v>部材の再利用可能性向上への取組み</v>
      </c>
      <c r="AU152" s="454">
        <f t="shared" si="107"/>
        <v>0.2</v>
      </c>
      <c r="AV152" s="454">
        <f t="shared" si="96"/>
        <v>0.2</v>
      </c>
      <c r="AW152" s="454">
        <f t="shared" si="97"/>
        <v>0.2</v>
      </c>
      <c r="AX152" s="454">
        <f t="shared" si="98"/>
        <v>0.2</v>
      </c>
      <c r="AY152" s="454">
        <f t="shared" si="99"/>
        <v>0.2</v>
      </c>
      <c r="AZ152" s="454">
        <f t="shared" si="100"/>
        <v>0.2</v>
      </c>
      <c r="BA152" s="454">
        <f t="shared" si="101"/>
        <v>0.2</v>
      </c>
      <c r="BB152" s="456">
        <f t="shared" si="102"/>
        <v>0.2</v>
      </c>
      <c r="BC152" s="454">
        <f t="shared" si="103"/>
        <v>0.2</v>
      </c>
      <c r="BD152" s="454">
        <f t="shared" si="104"/>
        <v>0.2</v>
      </c>
      <c r="BE152" s="480">
        <f t="shared" si="90"/>
        <v>0</v>
      </c>
      <c r="BF152" s="459">
        <f t="shared" si="105"/>
        <v>0</v>
      </c>
      <c r="BG152" s="459">
        <f t="shared" si="106"/>
        <v>0</v>
      </c>
      <c r="BI152" s="393" t="s">
        <v>659</v>
      </c>
      <c r="BJ152" s="425" t="s">
        <v>115</v>
      </c>
      <c r="BK152" s="443" t="s">
        <v>396</v>
      </c>
      <c r="BL152" s="371">
        <v>0.2</v>
      </c>
      <c r="BM152" s="371">
        <v>0.2</v>
      </c>
      <c r="BN152" s="371">
        <v>0.2</v>
      </c>
      <c r="BO152" s="371">
        <v>0.2</v>
      </c>
      <c r="BP152" s="371">
        <v>0.2</v>
      </c>
      <c r="BQ152" s="371">
        <v>0.2</v>
      </c>
      <c r="BR152" s="371">
        <v>0.2</v>
      </c>
      <c r="BS152" s="371">
        <v>0.2</v>
      </c>
      <c r="BT152" s="371">
        <v>0.2</v>
      </c>
      <c r="BU152" s="371">
        <v>0.2</v>
      </c>
      <c r="BV152" s="496"/>
      <c r="BW152" s="432"/>
      <c r="BX152" s="432"/>
      <c r="BZ152" s="393" t="s">
        <v>659</v>
      </c>
      <c r="CA152" s="425" t="s">
        <v>115</v>
      </c>
      <c r="CB152" s="443" t="s">
        <v>396</v>
      </c>
      <c r="CC152" s="371">
        <v>0.2</v>
      </c>
      <c r="CD152" s="371">
        <v>0.2</v>
      </c>
      <c r="CE152" s="371">
        <v>0.2</v>
      </c>
      <c r="CF152" s="371">
        <v>0.2</v>
      </c>
      <c r="CG152" s="371">
        <v>0.2</v>
      </c>
      <c r="CH152" s="371">
        <v>0.2</v>
      </c>
      <c r="CI152" s="371">
        <v>0.2</v>
      </c>
      <c r="CJ152" s="371">
        <v>0.2</v>
      </c>
      <c r="CK152" s="371">
        <v>0.2</v>
      </c>
      <c r="CL152" s="371">
        <v>0.2</v>
      </c>
      <c r="CM152" s="496"/>
      <c r="CN152" s="432"/>
      <c r="CO152" s="432"/>
    </row>
    <row r="153" spans="1:94" s="361" customFormat="1" ht="13.5" customHeight="1" thickBot="1" x14ac:dyDescent="0.2">
      <c r="A153"/>
      <c r="B153" s="312">
        <v>3</v>
      </c>
      <c r="C153" s="224" t="s">
        <v>458</v>
      </c>
      <c r="D153" s="202"/>
      <c r="E153" s="202"/>
      <c r="F153" s="734"/>
      <c r="G153"/>
      <c r="H153" s="693"/>
      <c r="I153" s="694"/>
      <c r="J153" s="209" t="str">
        <f>IF(COUNTIF(J154:J155,$AA$3)&gt;=ROWS(J154:J155),$AA$3,"")</f>
        <v/>
      </c>
      <c r="K153" s="760"/>
      <c r="L153" s="617">
        <f t="shared" si="108"/>
        <v>2</v>
      </c>
      <c r="M153" s="1">
        <f t="shared" si="109"/>
        <v>2</v>
      </c>
      <c r="N153"/>
      <c r="O153" s="1">
        <f t="shared" si="116"/>
        <v>0</v>
      </c>
      <c r="P153" s="1">
        <f t="shared" si="116"/>
        <v>0</v>
      </c>
      <c r="Q153" s="1">
        <f t="shared" si="116"/>
        <v>0</v>
      </c>
      <c r="R153" s="1">
        <f t="shared" si="115"/>
        <v>0</v>
      </c>
      <c r="S153" s="1">
        <f t="shared" si="115"/>
        <v>0</v>
      </c>
      <c r="T153" s="1">
        <f t="shared" si="115"/>
        <v>0</v>
      </c>
      <c r="U153" s="1">
        <f t="shared" si="95"/>
        <v>0</v>
      </c>
      <c r="V153" s="1">
        <f t="shared" si="95"/>
        <v>0</v>
      </c>
      <c r="W153" s="1">
        <f t="shared" si="95"/>
        <v>0</v>
      </c>
      <c r="X153" s="1">
        <f t="shared" si="95"/>
        <v>0</v>
      </c>
      <c r="Y153" s="1">
        <f t="shared" si="95"/>
        <v>0</v>
      </c>
      <c r="Z153" s="1">
        <f t="shared" si="95"/>
        <v>0</v>
      </c>
      <c r="AA153" s="1">
        <f t="shared" si="112"/>
        <v>0</v>
      </c>
      <c r="AB153"/>
      <c r="AC153" s="695" t="s">
        <v>839</v>
      </c>
      <c r="AD153" s="695" t="s">
        <v>839</v>
      </c>
      <c r="AE153" s="695" t="s">
        <v>839</v>
      </c>
      <c r="AF153" s="695" t="s">
        <v>839</v>
      </c>
      <c r="AG153" s="695" t="s">
        <v>839</v>
      </c>
      <c r="AH153" s="695" t="s">
        <v>839</v>
      </c>
      <c r="AI153" s="695" t="s">
        <v>839</v>
      </c>
      <c r="AJ153" s="695" t="s">
        <v>839</v>
      </c>
      <c r="AK153" s="695" t="s">
        <v>839</v>
      </c>
      <c r="AL153" s="695" t="s">
        <v>839</v>
      </c>
      <c r="AM153" s="695" t="s">
        <v>839</v>
      </c>
      <c r="AN153" s="695" t="s">
        <v>839</v>
      </c>
      <c r="AO153" s="695" t="s">
        <v>839</v>
      </c>
      <c r="AP153"/>
      <c r="AQ153" s="357"/>
      <c r="AR153" s="362">
        <f t="shared" si="117"/>
        <v>3</v>
      </c>
      <c r="AS153" s="362" t="str">
        <f t="shared" ref="AS153:AS180" si="118">IF($AR$3=1,BJ153,CA153)</f>
        <v>LR2</v>
      </c>
      <c r="AT153" s="362" t="str">
        <f t="shared" si="111"/>
        <v>汚染物質含有材料の使用回避</v>
      </c>
      <c r="AU153" s="451">
        <f t="shared" si="107"/>
        <v>0.2</v>
      </c>
      <c r="AV153" s="451">
        <f t="shared" si="96"/>
        <v>0.2</v>
      </c>
      <c r="AW153" s="451">
        <f t="shared" si="97"/>
        <v>0.2</v>
      </c>
      <c r="AX153" s="451">
        <f t="shared" si="98"/>
        <v>0.2</v>
      </c>
      <c r="AY153" s="451">
        <f t="shared" si="99"/>
        <v>0.2</v>
      </c>
      <c r="AZ153" s="451">
        <f t="shared" si="100"/>
        <v>0.2</v>
      </c>
      <c r="BA153" s="451">
        <f t="shared" si="101"/>
        <v>0.2</v>
      </c>
      <c r="BB153" s="463">
        <f t="shared" si="102"/>
        <v>0.2</v>
      </c>
      <c r="BC153" s="451">
        <f t="shared" si="103"/>
        <v>0.2</v>
      </c>
      <c r="BD153" s="451">
        <f t="shared" si="104"/>
        <v>0.2</v>
      </c>
      <c r="BE153" s="478">
        <f t="shared" si="90"/>
        <v>0</v>
      </c>
      <c r="BF153" s="479">
        <f t="shared" si="105"/>
        <v>0</v>
      </c>
      <c r="BG153" s="479">
        <f t="shared" si="106"/>
        <v>0</v>
      </c>
      <c r="BH153" s="420"/>
      <c r="BI153" s="387">
        <v>3</v>
      </c>
      <c r="BJ153" s="444" t="s">
        <v>112</v>
      </c>
      <c r="BK153" s="481" t="s">
        <v>397</v>
      </c>
      <c r="BL153" s="429">
        <v>0.2</v>
      </c>
      <c r="BM153" s="429">
        <v>0.2</v>
      </c>
      <c r="BN153" s="429">
        <v>0.2</v>
      </c>
      <c r="BO153" s="429">
        <v>0.2</v>
      </c>
      <c r="BP153" s="429">
        <v>0.2</v>
      </c>
      <c r="BQ153" s="429">
        <v>0.2</v>
      </c>
      <c r="BR153" s="429">
        <v>0.2</v>
      </c>
      <c r="BS153" s="429">
        <v>0.2</v>
      </c>
      <c r="BT153" s="429">
        <v>0.2</v>
      </c>
      <c r="BU153" s="429">
        <v>0.2</v>
      </c>
      <c r="BV153" s="578">
        <v>0</v>
      </c>
      <c r="BW153" s="579">
        <v>0</v>
      </c>
      <c r="BX153" s="579">
        <v>0</v>
      </c>
      <c r="BY153"/>
      <c r="BZ153" s="387">
        <v>3</v>
      </c>
      <c r="CA153" s="444" t="s">
        <v>112</v>
      </c>
      <c r="CB153" s="481" t="s">
        <v>397</v>
      </c>
      <c r="CC153" s="429">
        <v>0.2</v>
      </c>
      <c r="CD153" s="429">
        <v>0.2</v>
      </c>
      <c r="CE153" s="429">
        <v>0.2</v>
      </c>
      <c r="CF153" s="429">
        <v>0.2</v>
      </c>
      <c r="CG153" s="429">
        <v>0.2</v>
      </c>
      <c r="CH153" s="429">
        <v>0.2</v>
      </c>
      <c r="CI153" s="429">
        <v>0.2</v>
      </c>
      <c r="CJ153" s="429">
        <v>0.2</v>
      </c>
      <c r="CK153" s="429">
        <v>0.2</v>
      </c>
      <c r="CL153" s="429">
        <v>0.2</v>
      </c>
      <c r="CM153" s="578"/>
      <c r="CN153" s="579"/>
      <c r="CO153" s="579"/>
      <c r="CP153"/>
    </row>
    <row r="154" spans="1:94" ht="13.5" customHeight="1" thickBot="1" x14ac:dyDescent="0.2">
      <c r="B154" s="235"/>
      <c r="C154" s="263">
        <v>3.1</v>
      </c>
      <c r="D154" s="254" t="s">
        <v>398</v>
      </c>
      <c r="E154" s="264"/>
      <c r="F154" s="739"/>
      <c r="G154"/>
      <c r="H154" s="671">
        <f>IF(SUMPRODUCT($AC$7:$AL$7,O154:X154)=0,0,SUMPRODUCT($AC$7:$AL$7,AC154:AL154)/SUMPRODUCT($AC$7:$AL$7,O154:X154))</f>
        <v>4</v>
      </c>
      <c r="I154" s="671">
        <f>IF(SUMPRODUCT($AM$7:$AO$7,Y154:AA154)=0,0,SUMPRODUCT($AM$7:$AO$7,AM154:AO154)/SUMPRODUCT($AM$7:$AO$7,Y154:AA154))</f>
        <v>0</v>
      </c>
      <c r="J154" s="277"/>
      <c r="K154" s="760"/>
      <c r="L154" s="617">
        <f t="shared" si="108"/>
        <v>2</v>
      </c>
      <c r="M154" s="1">
        <f t="shared" si="109"/>
        <v>2</v>
      </c>
      <c r="N154"/>
      <c r="O154" s="1">
        <f t="shared" si="116"/>
        <v>1</v>
      </c>
      <c r="P154" s="1">
        <f t="shared" si="116"/>
        <v>0</v>
      </c>
      <c r="Q154" s="1">
        <f t="shared" si="116"/>
        <v>0</v>
      </c>
      <c r="R154" s="1">
        <f t="shared" si="115"/>
        <v>0</v>
      </c>
      <c r="S154" s="1">
        <f t="shared" si="115"/>
        <v>0</v>
      </c>
      <c r="T154" s="1">
        <f t="shared" si="115"/>
        <v>0</v>
      </c>
      <c r="U154" s="1">
        <f t="shared" si="95"/>
        <v>0</v>
      </c>
      <c r="V154" s="1">
        <f t="shared" si="95"/>
        <v>0</v>
      </c>
      <c r="W154" s="1">
        <f t="shared" si="95"/>
        <v>0</v>
      </c>
      <c r="X154" s="1">
        <f t="shared" si="95"/>
        <v>0</v>
      </c>
      <c r="Y154" s="1">
        <f t="shared" si="95"/>
        <v>0</v>
      </c>
      <c r="Z154" s="1">
        <f t="shared" si="95"/>
        <v>0</v>
      </c>
      <c r="AA154" s="1">
        <f t="shared" si="112"/>
        <v>0</v>
      </c>
      <c r="AB154"/>
      <c r="AC154" s="717">
        <v>4</v>
      </c>
      <c r="AD154" s="672"/>
      <c r="AE154" s="672"/>
      <c r="AF154" s="672"/>
      <c r="AG154" s="672"/>
      <c r="AH154" s="672"/>
      <c r="AI154" s="672"/>
      <c r="AJ154" s="672"/>
      <c r="AK154" s="672"/>
      <c r="AL154" s="672"/>
      <c r="AM154" s="672"/>
      <c r="AN154" s="672"/>
      <c r="AO154" s="672"/>
      <c r="AP154"/>
      <c r="AQ154" s="335"/>
      <c r="AR154" s="366" t="str">
        <f t="shared" si="117"/>
        <v>3.1</v>
      </c>
      <c r="AS154" s="366" t="str">
        <f t="shared" si="118"/>
        <v>LR2 3</v>
      </c>
      <c r="AT154" s="366" t="str">
        <f t="shared" si="111"/>
        <v>有害物質を含まない材料の使用</v>
      </c>
      <c r="AU154" s="454">
        <f t="shared" si="107"/>
        <v>0.3</v>
      </c>
      <c r="AV154" s="454">
        <f t="shared" si="96"/>
        <v>0.3</v>
      </c>
      <c r="AW154" s="454">
        <f t="shared" si="97"/>
        <v>0.3</v>
      </c>
      <c r="AX154" s="454">
        <f t="shared" si="98"/>
        <v>0.3</v>
      </c>
      <c r="AY154" s="454">
        <f t="shared" si="99"/>
        <v>0.3</v>
      </c>
      <c r="AZ154" s="454">
        <f t="shared" si="100"/>
        <v>0.3</v>
      </c>
      <c r="BA154" s="454">
        <f t="shared" si="101"/>
        <v>0.3</v>
      </c>
      <c r="BB154" s="456">
        <f t="shared" si="102"/>
        <v>0.3</v>
      </c>
      <c r="BC154" s="454">
        <f t="shared" si="103"/>
        <v>0.3</v>
      </c>
      <c r="BD154" s="454">
        <f t="shared" si="104"/>
        <v>0.3</v>
      </c>
      <c r="BE154" s="480">
        <f t="shared" si="90"/>
        <v>0</v>
      </c>
      <c r="BF154" s="459">
        <f t="shared" si="105"/>
        <v>0</v>
      </c>
      <c r="BG154" s="459">
        <f t="shared" si="106"/>
        <v>0</v>
      </c>
      <c r="BI154" s="393" t="s">
        <v>614</v>
      </c>
      <c r="BJ154" s="425" t="s">
        <v>116</v>
      </c>
      <c r="BK154" s="443" t="s">
        <v>398</v>
      </c>
      <c r="BL154" s="371">
        <v>0.3</v>
      </c>
      <c r="BM154" s="371">
        <v>0.3</v>
      </c>
      <c r="BN154" s="371">
        <v>0.3</v>
      </c>
      <c r="BO154" s="371">
        <v>0.3</v>
      </c>
      <c r="BP154" s="371">
        <v>0.3</v>
      </c>
      <c r="BQ154" s="371">
        <v>0.3</v>
      </c>
      <c r="BR154" s="371">
        <v>0.3</v>
      </c>
      <c r="BS154" s="371">
        <v>0.3</v>
      </c>
      <c r="BT154" s="371">
        <v>0.3</v>
      </c>
      <c r="BU154" s="371">
        <v>0.3</v>
      </c>
      <c r="BV154" s="496">
        <v>0</v>
      </c>
      <c r="BW154" s="432">
        <v>0</v>
      </c>
      <c r="BX154" s="432">
        <v>0</v>
      </c>
      <c r="BZ154" s="393" t="s">
        <v>615</v>
      </c>
      <c r="CA154" s="425" t="s">
        <v>116</v>
      </c>
      <c r="CB154" s="443" t="s">
        <v>398</v>
      </c>
      <c r="CC154" s="371">
        <v>0.3</v>
      </c>
      <c r="CD154" s="371">
        <v>0.3</v>
      </c>
      <c r="CE154" s="371">
        <v>0.3</v>
      </c>
      <c r="CF154" s="371">
        <v>0.3</v>
      </c>
      <c r="CG154" s="371">
        <v>0.3</v>
      </c>
      <c r="CH154" s="371">
        <v>0.3</v>
      </c>
      <c r="CI154" s="371">
        <v>0.3</v>
      </c>
      <c r="CJ154" s="371">
        <v>0.3</v>
      </c>
      <c r="CK154" s="371">
        <v>0.3</v>
      </c>
      <c r="CL154" s="371">
        <v>0.3</v>
      </c>
      <c r="CM154" s="496"/>
      <c r="CN154" s="432"/>
      <c r="CO154" s="432"/>
    </row>
    <row r="155" spans="1:94" ht="13.5" customHeight="1" thickBot="1" x14ac:dyDescent="0.2">
      <c r="B155" s="235"/>
      <c r="C155" s="314">
        <v>3.2</v>
      </c>
      <c r="D155" s="254" t="s">
        <v>399</v>
      </c>
      <c r="E155" s="264"/>
      <c r="F155" s="739"/>
      <c r="G155"/>
      <c r="H155" s="693"/>
      <c r="I155" s="694"/>
      <c r="J155" s="208" t="str">
        <f>IF(COUNTIF(J156:J158,$AA$3)&gt;=ROWS(J156:J158),$AA$3,"")</f>
        <v/>
      </c>
      <c r="K155" s="760"/>
      <c r="L155" s="617">
        <f t="shared" si="108"/>
        <v>2</v>
      </c>
      <c r="M155" s="1">
        <f t="shared" si="109"/>
        <v>2</v>
      </c>
      <c r="N155"/>
      <c r="O155" s="1">
        <f t="shared" si="116"/>
        <v>0</v>
      </c>
      <c r="P155" s="1">
        <f t="shared" si="116"/>
        <v>0</v>
      </c>
      <c r="Q155" s="1">
        <f t="shared" si="116"/>
        <v>0</v>
      </c>
      <c r="R155" s="1">
        <f t="shared" si="115"/>
        <v>0</v>
      </c>
      <c r="S155" s="1">
        <f t="shared" si="115"/>
        <v>0</v>
      </c>
      <c r="T155" s="1">
        <f t="shared" si="115"/>
        <v>0</v>
      </c>
      <c r="U155" s="1">
        <f t="shared" si="95"/>
        <v>0</v>
      </c>
      <c r="V155" s="1">
        <f t="shared" si="95"/>
        <v>0</v>
      </c>
      <c r="W155" s="1">
        <f t="shared" si="95"/>
        <v>0</v>
      </c>
      <c r="X155" s="1">
        <f t="shared" si="95"/>
        <v>0</v>
      </c>
      <c r="Y155" s="1">
        <f t="shared" si="95"/>
        <v>0</v>
      </c>
      <c r="Z155" s="1">
        <f t="shared" si="95"/>
        <v>0</v>
      </c>
      <c r="AA155" s="1">
        <f t="shared" si="112"/>
        <v>0</v>
      </c>
      <c r="AB155"/>
      <c r="AC155" s="695" t="s">
        <v>839</v>
      </c>
      <c r="AD155" s="695" t="s">
        <v>839</v>
      </c>
      <c r="AE155" s="695" t="s">
        <v>839</v>
      </c>
      <c r="AF155" s="695" t="s">
        <v>839</v>
      </c>
      <c r="AG155" s="695" t="s">
        <v>839</v>
      </c>
      <c r="AH155" s="695" t="s">
        <v>839</v>
      </c>
      <c r="AI155" s="695" t="s">
        <v>839</v>
      </c>
      <c r="AJ155" s="695" t="s">
        <v>839</v>
      </c>
      <c r="AK155" s="695" t="s">
        <v>839</v>
      </c>
      <c r="AL155" s="695" t="s">
        <v>839</v>
      </c>
      <c r="AM155" s="695" t="s">
        <v>839</v>
      </c>
      <c r="AN155" s="695" t="s">
        <v>839</v>
      </c>
      <c r="AO155" s="695" t="s">
        <v>839</v>
      </c>
      <c r="AP155"/>
      <c r="AQ155" s="335"/>
      <c r="AR155" s="366" t="str">
        <f t="shared" si="117"/>
        <v>3.2</v>
      </c>
      <c r="AS155" s="366" t="str">
        <f t="shared" si="118"/>
        <v>LR2 3</v>
      </c>
      <c r="AT155" s="366" t="str">
        <f t="shared" si="111"/>
        <v>フロン・ハロンの回避</v>
      </c>
      <c r="AU155" s="454">
        <f t="shared" si="107"/>
        <v>0.7</v>
      </c>
      <c r="AV155" s="454">
        <f t="shared" si="96"/>
        <v>0.7</v>
      </c>
      <c r="AW155" s="454">
        <f t="shared" si="97"/>
        <v>0.7</v>
      </c>
      <c r="AX155" s="454">
        <f t="shared" si="98"/>
        <v>0.7</v>
      </c>
      <c r="AY155" s="454">
        <f t="shared" si="99"/>
        <v>0.7</v>
      </c>
      <c r="AZ155" s="454">
        <f t="shared" si="100"/>
        <v>0.7</v>
      </c>
      <c r="BA155" s="454">
        <f t="shared" si="101"/>
        <v>0.7</v>
      </c>
      <c r="BB155" s="456">
        <f t="shared" si="102"/>
        <v>0.7</v>
      </c>
      <c r="BC155" s="454">
        <f t="shared" si="103"/>
        <v>0.7</v>
      </c>
      <c r="BD155" s="454">
        <f t="shared" si="104"/>
        <v>0.7</v>
      </c>
      <c r="BE155" s="480">
        <f t="shared" si="90"/>
        <v>0</v>
      </c>
      <c r="BF155" s="459">
        <f t="shared" si="105"/>
        <v>0</v>
      </c>
      <c r="BG155" s="459">
        <f t="shared" si="106"/>
        <v>0</v>
      </c>
      <c r="BI155" s="393" t="s">
        <v>728</v>
      </c>
      <c r="BJ155" s="425" t="s">
        <v>116</v>
      </c>
      <c r="BK155" s="443" t="s">
        <v>399</v>
      </c>
      <c r="BL155" s="371">
        <v>0.7</v>
      </c>
      <c r="BM155" s="371">
        <v>0.7</v>
      </c>
      <c r="BN155" s="371">
        <v>0.7</v>
      </c>
      <c r="BO155" s="371">
        <v>0.7</v>
      </c>
      <c r="BP155" s="371">
        <v>0.7</v>
      </c>
      <c r="BQ155" s="371">
        <v>0.7</v>
      </c>
      <c r="BR155" s="371">
        <v>0.7</v>
      </c>
      <c r="BS155" s="371">
        <v>0.7</v>
      </c>
      <c r="BT155" s="371">
        <v>0.7</v>
      </c>
      <c r="BU155" s="371">
        <v>0.7</v>
      </c>
      <c r="BV155" s="496">
        <v>0</v>
      </c>
      <c r="BW155" s="432">
        <v>0</v>
      </c>
      <c r="BX155" s="432">
        <v>0</v>
      </c>
      <c r="BZ155" s="393" t="s">
        <v>619</v>
      </c>
      <c r="CA155" s="425" t="s">
        <v>116</v>
      </c>
      <c r="CB155" s="443" t="s">
        <v>399</v>
      </c>
      <c r="CC155" s="371">
        <v>0.7</v>
      </c>
      <c r="CD155" s="371">
        <v>0.7</v>
      </c>
      <c r="CE155" s="371">
        <v>0.7</v>
      </c>
      <c r="CF155" s="371">
        <v>0.7</v>
      </c>
      <c r="CG155" s="371">
        <v>0.7</v>
      </c>
      <c r="CH155" s="371">
        <v>0.7</v>
      </c>
      <c r="CI155" s="371">
        <v>0.7</v>
      </c>
      <c r="CJ155" s="371">
        <v>0.7</v>
      </c>
      <c r="CK155" s="371">
        <v>0.7</v>
      </c>
      <c r="CL155" s="371">
        <v>0.7</v>
      </c>
      <c r="CM155" s="496"/>
      <c r="CN155" s="432"/>
      <c r="CO155" s="432"/>
    </row>
    <row r="156" spans="1:94" ht="13.5" customHeight="1" x14ac:dyDescent="0.15">
      <c r="B156" s="235"/>
      <c r="C156" s="210"/>
      <c r="D156" s="211">
        <v>1</v>
      </c>
      <c r="E156" s="223" t="s">
        <v>400</v>
      </c>
      <c r="F156" s="739"/>
      <c r="G156"/>
      <c r="H156" s="678">
        <f>IF(SUMPRODUCT($AC$7:$AL$7,O156:X156)=0,0,SUMPRODUCT($AC$7:$AL$7,AC156:AL156)/SUMPRODUCT($AC$7:$AL$7,O156:X156))</f>
        <v>4</v>
      </c>
      <c r="I156" s="678">
        <f>IF(SUMPRODUCT($AM$7:$AO$7,Y156:AA156)=0,0,SUMPRODUCT($AM$7:$AO$7,AM156:AO156)/SUMPRODUCT($AM$7:$AO$7,Y156:AA156))</f>
        <v>0</v>
      </c>
      <c r="J156" s="212"/>
      <c r="K156" s="760"/>
      <c r="L156" s="617">
        <f t="shared" si="108"/>
        <v>2</v>
      </c>
      <c r="M156" s="1">
        <f t="shared" si="109"/>
        <v>2</v>
      </c>
      <c r="N156"/>
      <c r="O156" s="1">
        <f t="shared" si="116"/>
        <v>1</v>
      </c>
      <c r="P156" s="1">
        <f t="shared" si="116"/>
        <v>0</v>
      </c>
      <c r="Q156" s="1">
        <f t="shared" si="116"/>
        <v>0</v>
      </c>
      <c r="R156" s="1">
        <f t="shared" si="115"/>
        <v>0</v>
      </c>
      <c r="S156" s="1">
        <f t="shared" si="115"/>
        <v>0</v>
      </c>
      <c r="T156" s="1">
        <f t="shared" si="115"/>
        <v>0</v>
      </c>
      <c r="U156" s="1">
        <f t="shared" si="95"/>
        <v>0</v>
      </c>
      <c r="V156" s="1">
        <f t="shared" si="95"/>
        <v>0</v>
      </c>
      <c r="W156" s="1">
        <f t="shared" si="95"/>
        <v>0</v>
      </c>
      <c r="X156" s="1">
        <f t="shared" si="95"/>
        <v>0</v>
      </c>
      <c r="Y156" s="1">
        <f t="shared" si="95"/>
        <v>0</v>
      </c>
      <c r="Z156" s="1">
        <f t="shared" si="95"/>
        <v>0</v>
      </c>
      <c r="AA156" s="1">
        <f t="shared" si="112"/>
        <v>0</v>
      </c>
      <c r="AB156"/>
      <c r="AC156" s="679">
        <v>4</v>
      </c>
      <c r="AD156" s="679"/>
      <c r="AE156" s="679"/>
      <c r="AF156" s="679"/>
      <c r="AG156" s="679"/>
      <c r="AH156" s="679"/>
      <c r="AI156" s="679"/>
      <c r="AJ156" s="679"/>
      <c r="AK156" s="679"/>
      <c r="AL156" s="679"/>
      <c r="AM156" s="679"/>
      <c r="AN156" s="679"/>
      <c r="AO156" s="679"/>
      <c r="AP156"/>
      <c r="AQ156" s="335"/>
      <c r="AR156" s="366" t="str">
        <f t="shared" si="117"/>
        <v>3.2.1</v>
      </c>
      <c r="AS156" s="366" t="str">
        <f t="shared" si="118"/>
        <v>LR2 3.2</v>
      </c>
      <c r="AT156" s="366" t="str">
        <f t="shared" si="111"/>
        <v>消火剤</v>
      </c>
      <c r="AU156" s="454">
        <f t="shared" si="107"/>
        <v>0.33333333333333331</v>
      </c>
      <c r="AV156" s="454">
        <f t="shared" si="96"/>
        <v>0.33333333333333331</v>
      </c>
      <c r="AW156" s="454">
        <f t="shared" si="97"/>
        <v>0.33333333333333331</v>
      </c>
      <c r="AX156" s="454">
        <f t="shared" si="98"/>
        <v>0.33333333333333331</v>
      </c>
      <c r="AY156" s="454">
        <f t="shared" si="99"/>
        <v>0.33333333333333331</v>
      </c>
      <c r="AZ156" s="454">
        <f t="shared" si="100"/>
        <v>0.33333333333333331</v>
      </c>
      <c r="BA156" s="454">
        <f t="shared" si="101"/>
        <v>0.33333333333333331</v>
      </c>
      <c r="BB156" s="456">
        <f t="shared" si="102"/>
        <v>0.33333333333333331</v>
      </c>
      <c r="BC156" s="454">
        <f t="shared" si="103"/>
        <v>0.33333333333333331</v>
      </c>
      <c r="BD156" s="454">
        <f t="shared" si="104"/>
        <v>0.33333333333333331</v>
      </c>
      <c r="BE156" s="480">
        <f t="shared" si="90"/>
        <v>0</v>
      </c>
      <c r="BF156" s="459">
        <f t="shared" si="105"/>
        <v>0</v>
      </c>
      <c r="BG156" s="459">
        <f t="shared" si="106"/>
        <v>0</v>
      </c>
      <c r="BI156" s="393" t="s">
        <v>548</v>
      </c>
      <c r="BJ156" s="425" t="s">
        <v>117</v>
      </c>
      <c r="BK156" s="548" t="s">
        <v>661</v>
      </c>
      <c r="BL156" s="371">
        <v>0.33333333333333331</v>
      </c>
      <c r="BM156" s="371">
        <v>0.33333333333333331</v>
      </c>
      <c r="BN156" s="371">
        <v>0.33333333333333331</v>
      </c>
      <c r="BO156" s="371">
        <v>0.33333333333333331</v>
      </c>
      <c r="BP156" s="371">
        <v>0.33333333333333331</v>
      </c>
      <c r="BQ156" s="371">
        <v>0.33333333333333331</v>
      </c>
      <c r="BR156" s="371">
        <v>0.33333333333333331</v>
      </c>
      <c r="BS156" s="371">
        <v>0.33333333333333331</v>
      </c>
      <c r="BT156" s="371">
        <v>0.33333333333333331</v>
      </c>
      <c r="BU156" s="371">
        <v>0.33333333333333331</v>
      </c>
      <c r="BV156" s="496">
        <v>0</v>
      </c>
      <c r="BW156" s="432">
        <v>0</v>
      </c>
      <c r="BX156" s="432">
        <v>0</v>
      </c>
      <c r="BZ156" s="393" t="s">
        <v>660</v>
      </c>
      <c r="CA156" s="425" t="s">
        <v>117</v>
      </c>
      <c r="CB156" s="548" t="s">
        <v>662</v>
      </c>
      <c r="CC156" s="371">
        <v>0.33333333333333331</v>
      </c>
      <c r="CD156" s="371">
        <v>0.33333333333333331</v>
      </c>
      <c r="CE156" s="371">
        <v>0.33333333333333331</v>
      </c>
      <c r="CF156" s="371">
        <v>0.33333333333333331</v>
      </c>
      <c r="CG156" s="371">
        <v>0.33333333333333331</v>
      </c>
      <c r="CH156" s="371">
        <v>0.33333333333333331</v>
      </c>
      <c r="CI156" s="371">
        <v>0.33333333333333331</v>
      </c>
      <c r="CJ156" s="371">
        <v>0.33333333333333331</v>
      </c>
      <c r="CK156" s="371">
        <v>0.33333333333333331</v>
      </c>
      <c r="CL156" s="371">
        <v>0.33333333333333331</v>
      </c>
      <c r="CM156" s="496"/>
      <c r="CN156" s="432"/>
      <c r="CO156" s="432"/>
    </row>
    <row r="157" spans="1:94" ht="13.5" customHeight="1" x14ac:dyDescent="0.15">
      <c r="B157" s="235"/>
      <c r="C157" s="210"/>
      <c r="D157" s="211">
        <v>2</v>
      </c>
      <c r="E157" s="223" t="s">
        <v>420</v>
      </c>
      <c r="F157" s="739"/>
      <c r="G157"/>
      <c r="H157" s="680">
        <f t="shared" ref="H157:H158" si="119">IF(SUMPRODUCT($AC$7:$AL$7,O157:X157)=0,0,SUMPRODUCT($AC$7:$AL$7,AC157:AL157)/SUMPRODUCT($AC$7:$AL$7,O157:X157))</f>
        <v>4</v>
      </c>
      <c r="I157" s="680">
        <f t="shared" ref="I157:I158" si="120">IF(SUMPRODUCT($AM$7:$AO$7,Y157:AA157)=0,0,SUMPRODUCT($AM$7:$AO$7,AM157:AO157)/SUMPRODUCT($AM$7:$AO$7,Y157:AA157))</f>
        <v>0</v>
      </c>
      <c r="J157" s="219"/>
      <c r="K157" s="760"/>
      <c r="L157" s="617">
        <f t="shared" si="108"/>
        <v>2</v>
      </c>
      <c r="M157" s="1">
        <f t="shared" si="109"/>
        <v>2</v>
      </c>
      <c r="N157"/>
      <c r="O157" s="1">
        <f t="shared" si="116"/>
        <v>1</v>
      </c>
      <c r="P157" s="1">
        <f t="shared" si="116"/>
        <v>0</v>
      </c>
      <c r="Q157" s="1">
        <f t="shared" si="116"/>
        <v>0</v>
      </c>
      <c r="R157" s="1">
        <f t="shared" si="115"/>
        <v>0</v>
      </c>
      <c r="S157" s="1">
        <f t="shared" si="115"/>
        <v>0</v>
      </c>
      <c r="T157" s="1">
        <f t="shared" si="115"/>
        <v>0</v>
      </c>
      <c r="U157" s="1">
        <f t="shared" si="95"/>
        <v>0</v>
      </c>
      <c r="V157" s="1">
        <f t="shared" si="95"/>
        <v>0</v>
      </c>
      <c r="W157" s="1">
        <f t="shared" si="95"/>
        <v>0</v>
      </c>
      <c r="X157" s="1">
        <f t="shared" si="95"/>
        <v>0</v>
      </c>
      <c r="Y157" s="1">
        <f t="shared" si="95"/>
        <v>0</v>
      </c>
      <c r="Z157" s="1">
        <f t="shared" si="95"/>
        <v>0</v>
      </c>
      <c r="AA157" s="1">
        <f t="shared" si="112"/>
        <v>0</v>
      </c>
      <c r="AB157"/>
      <c r="AC157" s="681">
        <v>4</v>
      </c>
      <c r="AD157" s="681"/>
      <c r="AE157" s="681"/>
      <c r="AF157" s="681"/>
      <c r="AG157" s="681"/>
      <c r="AH157" s="681"/>
      <c r="AI157" s="681"/>
      <c r="AJ157" s="681"/>
      <c r="AK157" s="681"/>
      <c r="AL157" s="681"/>
      <c r="AM157" s="681"/>
      <c r="AN157" s="681"/>
      <c r="AO157" s="681"/>
      <c r="AP157"/>
      <c r="AQ157" s="335"/>
      <c r="AR157" s="366" t="str">
        <f t="shared" si="117"/>
        <v>3.2.2</v>
      </c>
      <c r="AS157" s="366" t="str">
        <f t="shared" si="118"/>
        <v>LR2 3.2</v>
      </c>
      <c r="AT157" s="366" t="str">
        <f t="shared" si="111"/>
        <v>発泡剤（断熱材等）</v>
      </c>
      <c r="AU157" s="454">
        <f t="shared" si="107"/>
        <v>0.33333333333333331</v>
      </c>
      <c r="AV157" s="454">
        <f t="shared" si="96"/>
        <v>0.33333333333333331</v>
      </c>
      <c r="AW157" s="454">
        <f t="shared" si="97"/>
        <v>0.33333333333333331</v>
      </c>
      <c r="AX157" s="454">
        <f t="shared" si="98"/>
        <v>0.33333333333333331</v>
      </c>
      <c r="AY157" s="454">
        <f t="shared" si="99"/>
        <v>0.33333333333333331</v>
      </c>
      <c r="AZ157" s="454">
        <f t="shared" si="100"/>
        <v>0.33333333333333331</v>
      </c>
      <c r="BA157" s="454">
        <f t="shared" si="101"/>
        <v>0.33333333333333331</v>
      </c>
      <c r="BB157" s="456">
        <f t="shared" si="102"/>
        <v>0.33333333333333331</v>
      </c>
      <c r="BC157" s="454">
        <f t="shared" si="103"/>
        <v>0.33333333333333331</v>
      </c>
      <c r="BD157" s="454">
        <f t="shared" si="104"/>
        <v>0.33333333333333331</v>
      </c>
      <c r="BE157" s="480">
        <f t="shared" si="90"/>
        <v>0</v>
      </c>
      <c r="BF157" s="459">
        <f t="shared" si="105"/>
        <v>0</v>
      </c>
      <c r="BG157" s="459">
        <f t="shared" si="106"/>
        <v>0</v>
      </c>
      <c r="BI157" s="393" t="s">
        <v>550</v>
      </c>
      <c r="BJ157" s="425" t="s">
        <v>117</v>
      </c>
      <c r="BK157" s="548" t="s">
        <v>446</v>
      </c>
      <c r="BL157" s="371">
        <v>0.33333333333333331</v>
      </c>
      <c r="BM157" s="371">
        <v>0.33333333333333331</v>
      </c>
      <c r="BN157" s="371">
        <v>0.33333333333333331</v>
      </c>
      <c r="BO157" s="371">
        <v>0.33333333333333331</v>
      </c>
      <c r="BP157" s="371">
        <v>0.33333333333333331</v>
      </c>
      <c r="BQ157" s="371">
        <v>0.33333333333333331</v>
      </c>
      <c r="BR157" s="371">
        <v>0.33333333333333331</v>
      </c>
      <c r="BS157" s="371">
        <v>0.33333333333333331</v>
      </c>
      <c r="BT157" s="371">
        <v>0.33333333333333331</v>
      </c>
      <c r="BU157" s="371">
        <v>0.33333333333333331</v>
      </c>
      <c r="BV157" s="496">
        <v>0</v>
      </c>
      <c r="BW157" s="432">
        <v>0</v>
      </c>
      <c r="BX157" s="432">
        <v>0</v>
      </c>
      <c r="BZ157" s="393" t="s">
        <v>663</v>
      </c>
      <c r="CA157" s="425" t="s">
        <v>117</v>
      </c>
      <c r="CB157" s="548" t="s">
        <v>664</v>
      </c>
      <c r="CC157" s="371">
        <v>0.33333333333333331</v>
      </c>
      <c r="CD157" s="371">
        <v>0.33333333333333331</v>
      </c>
      <c r="CE157" s="371">
        <v>0.33333333333333331</v>
      </c>
      <c r="CF157" s="371">
        <v>0.33333333333333331</v>
      </c>
      <c r="CG157" s="371">
        <v>0.33333333333333331</v>
      </c>
      <c r="CH157" s="371">
        <v>0.33333333333333331</v>
      </c>
      <c r="CI157" s="371">
        <v>0.33333333333333331</v>
      </c>
      <c r="CJ157" s="371">
        <v>0.33333333333333331</v>
      </c>
      <c r="CK157" s="371">
        <v>0.33333333333333331</v>
      </c>
      <c r="CL157" s="371">
        <v>0.33333333333333331</v>
      </c>
      <c r="CM157" s="496"/>
      <c r="CN157" s="432"/>
      <c r="CO157" s="432"/>
    </row>
    <row r="158" spans="1:94" ht="13.5" customHeight="1" thickBot="1" x14ac:dyDescent="0.2">
      <c r="B158" s="287"/>
      <c r="C158" s="238"/>
      <c r="D158" s="239">
        <v>3</v>
      </c>
      <c r="E158" s="240" t="s">
        <v>401</v>
      </c>
      <c r="F158" s="742"/>
      <c r="G158"/>
      <c r="H158" s="673">
        <f t="shared" si="119"/>
        <v>4</v>
      </c>
      <c r="I158" s="673">
        <f t="shared" si="120"/>
        <v>0</v>
      </c>
      <c r="J158" s="216"/>
      <c r="K158" s="760"/>
      <c r="L158" s="617">
        <f t="shared" si="108"/>
        <v>2</v>
      </c>
      <c r="M158" s="1">
        <f t="shared" si="109"/>
        <v>2</v>
      </c>
      <c r="N158"/>
      <c r="O158" s="1">
        <f t="shared" si="116"/>
        <v>1</v>
      </c>
      <c r="P158" s="1">
        <f t="shared" si="116"/>
        <v>0</v>
      </c>
      <c r="Q158" s="1">
        <f t="shared" si="116"/>
        <v>0</v>
      </c>
      <c r="R158" s="1">
        <f t="shared" si="115"/>
        <v>0</v>
      </c>
      <c r="S158" s="1">
        <f t="shared" si="115"/>
        <v>0</v>
      </c>
      <c r="T158" s="1">
        <f t="shared" si="115"/>
        <v>0</v>
      </c>
      <c r="U158" s="1">
        <f t="shared" si="95"/>
        <v>0</v>
      </c>
      <c r="V158" s="1">
        <f t="shared" si="95"/>
        <v>0</v>
      </c>
      <c r="W158" s="1">
        <f t="shared" si="95"/>
        <v>0</v>
      </c>
      <c r="X158" s="1">
        <f t="shared" si="95"/>
        <v>0</v>
      </c>
      <c r="Y158" s="1">
        <f t="shared" si="95"/>
        <v>0</v>
      </c>
      <c r="Z158" s="1">
        <f t="shared" si="95"/>
        <v>0</v>
      </c>
      <c r="AA158" s="1">
        <f t="shared" si="112"/>
        <v>0</v>
      </c>
      <c r="AB158"/>
      <c r="AC158" s="674">
        <v>4</v>
      </c>
      <c r="AD158" s="674"/>
      <c r="AE158" s="674"/>
      <c r="AF158" s="674"/>
      <c r="AG158" s="674"/>
      <c r="AH158" s="674"/>
      <c r="AI158" s="674"/>
      <c r="AJ158" s="674"/>
      <c r="AK158" s="674"/>
      <c r="AL158" s="674"/>
      <c r="AM158" s="674"/>
      <c r="AN158" s="674"/>
      <c r="AO158" s="674"/>
      <c r="AP158"/>
      <c r="AQ158" s="335"/>
      <c r="AR158" s="366" t="str">
        <f t="shared" si="117"/>
        <v>3.2.3</v>
      </c>
      <c r="AS158" s="366" t="str">
        <f t="shared" si="118"/>
        <v>LR2 3.2</v>
      </c>
      <c r="AT158" s="366" t="str">
        <f t="shared" si="111"/>
        <v>冷媒</v>
      </c>
      <c r="AU158" s="454">
        <f t="shared" si="107"/>
        <v>0.33333333333333331</v>
      </c>
      <c r="AV158" s="454">
        <f t="shared" si="96"/>
        <v>0.33333333333333331</v>
      </c>
      <c r="AW158" s="454">
        <f t="shared" si="97"/>
        <v>0.33333333333333331</v>
      </c>
      <c r="AX158" s="454">
        <f t="shared" si="98"/>
        <v>0.33333333333333331</v>
      </c>
      <c r="AY158" s="454">
        <f t="shared" si="99"/>
        <v>0.33333333333333331</v>
      </c>
      <c r="AZ158" s="454">
        <f t="shared" si="100"/>
        <v>0.33333333333333331</v>
      </c>
      <c r="BA158" s="454">
        <f t="shared" si="101"/>
        <v>0.33333333333333331</v>
      </c>
      <c r="BB158" s="456">
        <f t="shared" si="102"/>
        <v>0.33333333333333331</v>
      </c>
      <c r="BC158" s="454">
        <f t="shared" si="103"/>
        <v>0.33333333333333331</v>
      </c>
      <c r="BD158" s="454">
        <f t="shared" si="104"/>
        <v>0.33333333333333331</v>
      </c>
      <c r="BE158" s="480">
        <f t="shared" si="90"/>
        <v>0</v>
      </c>
      <c r="BF158" s="459">
        <f t="shared" si="105"/>
        <v>0</v>
      </c>
      <c r="BG158" s="459">
        <f t="shared" si="106"/>
        <v>0</v>
      </c>
      <c r="BI158" s="393" t="s">
        <v>552</v>
      </c>
      <c r="BJ158" s="425" t="s">
        <v>117</v>
      </c>
      <c r="BK158" s="548" t="s">
        <v>119</v>
      </c>
      <c r="BL158" s="371">
        <v>0.33333333333333331</v>
      </c>
      <c r="BM158" s="371">
        <v>0.33333333333333331</v>
      </c>
      <c r="BN158" s="371">
        <v>0.33333333333333331</v>
      </c>
      <c r="BO158" s="371">
        <v>0.33333333333333331</v>
      </c>
      <c r="BP158" s="371">
        <v>0.33333333333333331</v>
      </c>
      <c r="BQ158" s="371">
        <v>0.33333333333333331</v>
      </c>
      <c r="BR158" s="371">
        <v>0.33333333333333331</v>
      </c>
      <c r="BS158" s="371">
        <v>0.33333333333333331</v>
      </c>
      <c r="BT158" s="371">
        <v>0.33333333333333331</v>
      </c>
      <c r="BU158" s="371">
        <v>0.33333333333333331</v>
      </c>
      <c r="BV158" s="496">
        <v>0</v>
      </c>
      <c r="BW158" s="432">
        <v>0</v>
      </c>
      <c r="BX158" s="432">
        <v>0</v>
      </c>
      <c r="BZ158" s="393" t="s">
        <v>666</v>
      </c>
      <c r="CA158" s="425" t="s">
        <v>117</v>
      </c>
      <c r="CB158" s="548" t="s">
        <v>119</v>
      </c>
      <c r="CC158" s="371">
        <v>0.33333333333333331</v>
      </c>
      <c r="CD158" s="371">
        <v>0.33333333333333331</v>
      </c>
      <c r="CE158" s="371">
        <v>0.33333333333333331</v>
      </c>
      <c r="CF158" s="371">
        <v>0.33333333333333331</v>
      </c>
      <c r="CG158" s="371">
        <v>0.33333333333333331</v>
      </c>
      <c r="CH158" s="371">
        <v>0.33333333333333331</v>
      </c>
      <c r="CI158" s="371">
        <v>0.33333333333333331</v>
      </c>
      <c r="CJ158" s="371">
        <v>0.33333333333333331</v>
      </c>
      <c r="CK158" s="371">
        <v>0.33333333333333331</v>
      </c>
      <c r="CL158" s="371">
        <v>0.33333333333333331</v>
      </c>
      <c r="CM158" s="496"/>
      <c r="CN158" s="432"/>
      <c r="CO158" s="432"/>
    </row>
    <row r="159" spans="1:94" s="361" customFormat="1" ht="13.5" customHeight="1" thickBot="1" x14ac:dyDescent="0.2">
      <c r="A159"/>
      <c r="B159" s="241" t="s">
        <v>154</v>
      </c>
      <c r="C159" s="256"/>
      <c r="D159" s="256" t="s">
        <v>155</v>
      </c>
      <c r="E159" s="256"/>
      <c r="F159" s="746"/>
      <c r="G159"/>
      <c r="H159" s="696"/>
      <c r="I159" s="697"/>
      <c r="J159" s="288"/>
      <c r="K159" s="762"/>
      <c r="L159" s="617">
        <f t="shared" si="108"/>
        <v>2</v>
      </c>
      <c r="M159" s="1">
        <f t="shared" si="109"/>
        <v>2</v>
      </c>
      <c r="N159"/>
      <c r="O159" s="1">
        <f t="shared" si="116"/>
        <v>1</v>
      </c>
      <c r="P159" s="1">
        <f t="shared" si="116"/>
        <v>1</v>
      </c>
      <c r="Q159" s="1">
        <f t="shared" si="116"/>
        <v>1</v>
      </c>
      <c r="R159" s="1">
        <f t="shared" si="115"/>
        <v>1</v>
      </c>
      <c r="S159" s="1">
        <f t="shared" si="115"/>
        <v>1</v>
      </c>
      <c r="T159" s="1">
        <f t="shared" si="115"/>
        <v>1</v>
      </c>
      <c r="U159" s="1">
        <f t="shared" si="95"/>
        <v>1</v>
      </c>
      <c r="V159" s="1">
        <f t="shared" si="95"/>
        <v>1</v>
      </c>
      <c r="W159" s="1">
        <f t="shared" si="95"/>
        <v>1</v>
      </c>
      <c r="X159" s="1">
        <f t="shared" si="95"/>
        <v>1</v>
      </c>
      <c r="Y159" s="1">
        <f t="shared" si="95"/>
        <v>1</v>
      </c>
      <c r="Z159" s="1">
        <f t="shared" si="95"/>
        <v>1</v>
      </c>
      <c r="AA159" s="1">
        <f t="shared" si="112"/>
        <v>1</v>
      </c>
      <c r="AB159"/>
      <c r="AC159" s="698" t="str">
        <f>AC$6</f>
        <v>事務所</v>
      </c>
      <c r="AD159" s="698" t="str">
        <f t="shared" ref="AD159:AO159" si="121">AD$6</f>
        <v>学校</v>
      </c>
      <c r="AE159" s="698" t="str">
        <f t="shared" si="121"/>
        <v>物販店</v>
      </c>
      <c r="AF159" s="698" t="str">
        <f t="shared" si="121"/>
        <v>飲食店</v>
      </c>
      <c r="AG159" s="698" t="str">
        <f t="shared" si="121"/>
        <v>病院</v>
      </c>
      <c r="AH159" s="698" t="str">
        <f t="shared" si="121"/>
        <v>ホテル</v>
      </c>
      <c r="AI159" s="698" t="str">
        <f t="shared" si="121"/>
        <v>集合住宅</v>
      </c>
      <c r="AJ159" s="698" t="str">
        <f t="shared" si="121"/>
        <v>集会所</v>
      </c>
      <c r="AK159" s="698" t="str">
        <f t="shared" si="121"/>
        <v>工場</v>
      </c>
      <c r="AL159" s="698" t="str">
        <f t="shared" si="121"/>
        <v>小中高</v>
      </c>
      <c r="AM159" s="698" t="str">
        <f t="shared" si="121"/>
        <v>病院o</v>
      </c>
      <c r="AN159" s="698" t="str">
        <f t="shared" si="121"/>
        <v>ホテルo</v>
      </c>
      <c r="AO159" s="698" t="str">
        <f t="shared" si="121"/>
        <v>集合住宅o</v>
      </c>
      <c r="AP159"/>
      <c r="AQ159" s="357"/>
      <c r="AR159" s="416" t="str">
        <f t="shared" si="117"/>
        <v>LR3</v>
      </c>
      <c r="AS159" s="416" t="str">
        <f t="shared" si="118"/>
        <v>LR</v>
      </c>
      <c r="AT159" s="358" t="str">
        <f t="shared" si="111"/>
        <v>敷地外環境</v>
      </c>
      <c r="AU159" s="449">
        <f t="shared" si="107"/>
        <v>0.3</v>
      </c>
      <c r="AV159" s="449">
        <f t="shared" si="96"/>
        <v>0.3</v>
      </c>
      <c r="AW159" s="449">
        <f t="shared" si="97"/>
        <v>0.3</v>
      </c>
      <c r="AX159" s="449">
        <f t="shared" si="98"/>
        <v>0.3</v>
      </c>
      <c r="AY159" s="449">
        <f t="shared" si="99"/>
        <v>0.3</v>
      </c>
      <c r="AZ159" s="449">
        <f t="shared" si="100"/>
        <v>0.3</v>
      </c>
      <c r="BA159" s="449">
        <f t="shared" si="101"/>
        <v>0.3</v>
      </c>
      <c r="BB159" s="449">
        <f t="shared" si="102"/>
        <v>0.3</v>
      </c>
      <c r="BC159" s="449">
        <f t="shared" si="103"/>
        <v>0.3</v>
      </c>
      <c r="BD159" s="449">
        <f t="shared" si="104"/>
        <v>0.3</v>
      </c>
      <c r="BE159" s="476">
        <f t="shared" si="90"/>
        <v>0</v>
      </c>
      <c r="BF159" s="477">
        <f t="shared" si="105"/>
        <v>0</v>
      </c>
      <c r="BG159" s="477">
        <f t="shared" si="106"/>
        <v>0</v>
      </c>
      <c r="BH159" s="420"/>
      <c r="BI159" s="356" t="s">
        <v>154</v>
      </c>
      <c r="BJ159" s="574" t="s">
        <v>906</v>
      </c>
      <c r="BK159" s="543" t="s">
        <v>155</v>
      </c>
      <c r="BL159" s="545">
        <v>0.3</v>
      </c>
      <c r="BM159" s="545">
        <v>0.3</v>
      </c>
      <c r="BN159" s="545">
        <v>0.3</v>
      </c>
      <c r="BO159" s="545">
        <v>0.3</v>
      </c>
      <c r="BP159" s="545">
        <v>0.3</v>
      </c>
      <c r="BQ159" s="545">
        <v>0.3</v>
      </c>
      <c r="BR159" s="545">
        <v>0.3</v>
      </c>
      <c r="BS159" s="545">
        <v>0.3</v>
      </c>
      <c r="BT159" s="545">
        <v>0.3</v>
      </c>
      <c r="BU159" s="545">
        <v>0.3</v>
      </c>
      <c r="BV159" s="576">
        <v>0</v>
      </c>
      <c r="BW159" s="577">
        <v>0</v>
      </c>
      <c r="BX159" s="577">
        <v>0</v>
      </c>
      <c r="BY159"/>
      <c r="BZ159" s="356" t="s">
        <v>667</v>
      </c>
      <c r="CA159" s="574" t="s">
        <v>625</v>
      </c>
      <c r="CB159" s="543" t="s">
        <v>668</v>
      </c>
      <c r="CC159" s="545">
        <v>0.3</v>
      </c>
      <c r="CD159" s="545">
        <v>0.3</v>
      </c>
      <c r="CE159" s="545">
        <v>0.3</v>
      </c>
      <c r="CF159" s="545">
        <v>0.3</v>
      </c>
      <c r="CG159" s="545">
        <v>0.3</v>
      </c>
      <c r="CH159" s="545">
        <v>0.3</v>
      </c>
      <c r="CI159" s="545">
        <v>0.3</v>
      </c>
      <c r="CJ159" s="545">
        <v>0.3</v>
      </c>
      <c r="CK159" s="545">
        <v>0.3</v>
      </c>
      <c r="CL159" s="545">
        <v>0.3</v>
      </c>
      <c r="CM159" s="576"/>
      <c r="CN159" s="577"/>
      <c r="CO159" s="577"/>
      <c r="CP159"/>
    </row>
    <row r="160" spans="1:94" s="361" customFormat="1" ht="13.5" customHeight="1" thickBot="1" x14ac:dyDescent="0.2">
      <c r="A160"/>
      <c r="B160" s="289">
        <v>1</v>
      </c>
      <c r="C160" s="259" t="s">
        <v>402</v>
      </c>
      <c r="D160" s="259"/>
      <c r="E160" s="259"/>
      <c r="F160" s="741"/>
      <c r="G160"/>
      <c r="H160" s="718"/>
      <c r="I160" s="719"/>
      <c r="J160" s="277"/>
      <c r="K160" s="760"/>
      <c r="L160" s="617">
        <f t="shared" si="108"/>
        <v>2</v>
      </c>
      <c r="M160" s="1">
        <f t="shared" si="109"/>
        <v>2</v>
      </c>
      <c r="N160"/>
      <c r="O160" s="1">
        <f t="shared" si="116"/>
        <v>0</v>
      </c>
      <c r="P160" s="1">
        <f t="shared" si="116"/>
        <v>0</v>
      </c>
      <c r="Q160" s="1">
        <f t="shared" si="116"/>
        <v>0</v>
      </c>
      <c r="R160" s="1">
        <f t="shared" si="115"/>
        <v>0</v>
      </c>
      <c r="S160" s="1">
        <f t="shared" si="115"/>
        <v>0</v>
      </c>
      <c r="T160" s="1">
        <f t="shared" si="115"/>
        <v>0</v>
      </c>
      <c r="U160" s="1">
        <f t="shared" si="95"/>
        <v>0</v>
      </c>
      <c r="V160" s="1">
        <f t="shared" si="95"/>
        <v>0</v>
      </c>
      <c r="W160" s="1">
        <f t="shared" si="95"/>
        <v>0</v>
      </c>
      <c r="X160" s="1">
        <f t="shared" si="95"/>
        <v>0</v>
      </c>
      <c r="Y160" s="1">
        <f t="shared" si="95"/>
        <v>0</v>
      </c>
      <c r="Z160" s="1">
        <f t="shared" si="95"/>
        <v>0</v>
      </c>
      <c r="AA160" s="1">
        <f t="shared" si="112"/>
        <v>0</v>
      </c>
      <c r="AB160"/>
      <c r="AC160" s="720" t="s">
        <v>838</v>
      </c>
      <c r="AD160" s="720" t="s">
        <v>838</v>
      </c>
      <c r="AE160" s="720" t="s">
        <v>838</v>
      </c>
      <c r="AF160" s="720" t="s">
        <v>838</v>
      </c>
      <c r="AG160" s="720" t="s">
        <v>838</v>
      </c>
      <c r="AH160" s="720" t="s">
        <v>838</v>
      </c>
      <c r="AI160" s="720" t="s">
        <v>838</v>
      </c>
      <c r="AJ160" s="720" t="s">
        <v>838</v>
      </c>
      <c r="AK160" s="720" t="s">
        <v>838</v>
      </c>
      <c r="AL160" s="720" t="s">
        <v>838</v>
      </c>
      <c r="AM160" s="720" t="s">
        <v>838</v>
      </c>
      <c r="AN160" s="720" t="s">
        <v>838</v>
      </c>
      <c r="AO160" s="720" t="s">
        <v>838</v>
      </c>
      <c r="AP160"/>
      <c r="AQ160" s="357"/>
      <c r="AR160" s="410">
        <f t="shared" si="117"/>
        <v>1</v>
      </c>
      <c r="AS160" s="362" t="str">
        <f t="shared" si="118"/>
        <v>LR3</v>
      </c>
      <c r="AT160" s="362" t="str">
        <f t="shared" si="111"/>
        <v>地球温暖化への配慮</v>
      </c>
      <c r="AU160" s="460">
        <f t="shared" si="107"/>
        <v>0.33333333333333331</v>
      </c>
      <c r="AV160" s="460">
        <f t="shared" si="96"/>
        <v>0.33333333333333331</v>
      </c>
      <c r="AW160" s="460">
        <f t="shared" si="97"/>
        <v>0.33333333333333331</v>
      </c>
      <c r="AX160" s="460">
        <f t="shared" si="98"/>
        <v>0.33333333333333331</v>
      </c>
      <c r="AY160" s="460">
        <f t="shared" si="99"/>
        <v>0.33333333333333331</v>
      </c>
      <c r="AZ160" s="460">
        <f t="shared" si="100"/>
        <v>0.33333333333333331</v>
      </c>
      <c r="BA160" s="460">
        <f t="shared" si="101"/>
        <v>0.33333333333333331</v>
      </c>
      <c r="BB160" s="452">
        <f t="shared" si="102"/>
        <v>0.33333333333333331</v>
      </c>
      <c r="BC160" s="460">
        <f t="shared" si="103"/>
        <v>0.33333333333333331</v>
      </c>
      <c r="BD160" s="460">
        <f t="shared" si="104"/>
        <v>0.33333333333333331</v>
      </c>
      <c r="BE160" s="461">
        <f t="shared" si="90"/>
        <v>0</v>
      </c>
      <c r="BF160" s="460">
        <f t="shared" si="105"/>
        <v>0</v>
      </c>
      <c r="BG160" s="460">
        <f t="shared" si="106"/>
        <v>0</v>
      </c>
      <c r="BH160" s="420"/>
      <c r="BI160" s="387">
        <v>1</v>
      </c>
      <c r="BJ160" s="444" t="s">
        <v>120</v>
      </c>
      <c r="BK160" s="474" t="s">
        <v>470</v>
      </c>
      <c r="BL160" s="429">
        <v>0.33333333333333331</v>
      </c>
      <c r="BM160" s="429">
        <v>0.33333333333333331</v>
      </c>
      <c r="BN160" s="429">
        <v>0.33333333333333331</v>
      </c>
      <c r="BO160" s="429">
        <v>0.33333333333333331</v>
      </c>
      <c r="BP160" s="429">
        <v>0.33333333333333331</v>
      </c>
      <c r="BQ160" s="429">
        <v>0.33333333333333331</v>
      </c>
      <c r="BR160" s="429">
        <v>0.33333333333333331</v>
      </c>
      <c r="BS160" s="429">
        <v>0.33333333333333331</v>
      </c>
      <c r="BT160" s="429">
        <v>0.33333333333333331</v>
      </c>
      <c r="BU160" s="429">
        <v>0.33333333333333331</v>
      </c>
      <c r="BV160" s="547">
        <v>0</v>
      </c>
      <c r="BW160" s="429">
        <v>0</v>
      </c>
      <c r="BX160" s="429">
        <v>0</v>
      </c>
      <c r="BY160"/>
      <c r="BZ160" s="387">
        <v>1</v>
      </c>
      <c r="CA160" s="444" t="s">
        <v>120</v>
      </c>
      <c r="CB160" s="474" t="s">
        <v>470</v>
      </c>
      <c r="CC160" s="429">
        <f t="shared" ref="CC160:CL161" si="122">1/3</f>
        <v>0.33333333333333331</v>
      </c>
      <c r="CD160" s="429">
        <f t="shared" si="122"/>
        <v>0.33333333333333331</v>
      </c>
      <c r="CE160" s="429">
        <f t="shared" si="122"/>
        <v>0.33333333333333331</v>
      </c>
      <c r="CF160" s="429">
        <f t="shared" si="122"/>
        <v>0.33333333333333331</v>
      </c>
      <c r="CG160" s="429">
        <f t="shared" si="122"/>
        <v>0.33333333333333331</v>
      </c>
      <c r="CH160" s="429">
        <f t="shared" si="122"/>
        <v>0.33333333333333331</v>
      </c>
      <c r="CI160" s="429">
        <f t="shared" si="122"/>
        <v>0.33333333333333331</v>
      </c>
      <c r="CJ160" s="429">
        <f t="shared" si="122"/>
        <v>0.33333333333333331</v>
      </c>
      <c r="CK160" s="429">
        <f t="shared" si="122"/>
        <v>0.33333333333333331</v>
      </c>
      <c r="CL160" s="429">
        <f t="shared" si="122"/>
        <v>0.33333333333333331</v>
      </c>
      <c r="CM160" s="547"/>
      <c r="CN160" s="429"/>
      <c r="CO160" s="429"/>
      <c r="CP160"/>
    </row>
    <row r="161" spans="1:94" s="361" customFormat="1" ht="13.5" customHeight="1" thickBot="1" x14ac:dyDescent="0.2">
      <c r="A161"/>
      <c r="B161" s="315">
        <v>2</v>
      </c>
      <c r="C161" s="259" t="s">
        <v>403</v>
      </c>
      <c r="D161" s="259"/>
      <c r="E161" s="259"/>
      <c r="F161" s="741"/>
      <c r="G161"/>
      <c r="H161" s="721"/>
      <c r="I161" s="722"/>
      <c r="J161" s="208" t="str">
        <f>IF(COUNTIF(J162:J164,$AA$3)&gt;=ROWS(J162:J164),$AA$3,"")</f>
        <v/>
      </c>
      <c r="K161" s="760"/>
      <c r="L161" s="617">
        <f t="shared" si="108"/>
        <v>2</v>
      </c>
      <c r="M161" s="1">
        <f t="shared" si="109"/>
        <v>2</v>
      </c>
      <c r="N161"/>
      <c r="O161" s="1">
        <f t="shared" si="116"/>
        <v>0</v>
      </c>
      <c r="P161" s="1">
        <f t="shared" si="116"/>
        <v>0</v>
      </c>
      <c r="Q161" s="1">
        <f t="shared" si="116"/>
        <v>0</v>
      </c>
      <c r="R161" s="1">
        <f t="shared" si="115"/>
        <v>0</v>
      </c>
      <c r="S161" s="1">
        <f t="shared" si="115"/>
        <v>0</v>
      </c>
      <c r="T161" s="1">
        <f t="shared" si="115"/>
        <v>0</v>
      </c>
      <c r="U161" s="1">
        <f t="shared" si="95"/>
        <v>0</v>
      </c>
      <c r="V161" s="1">
        <f t="shared" si="95"/>
        <v>0</v>
      </c>
      <c r="W161" s="1">
        <f t="shared" si="95"/>
        <v>0</v>
      </c>
      <c r="X161" s="1">
        <f t="shared" si="95"/>
        <v>0</v>
      </c>
      <c r="Y161" s="1">
        <f t="shared" si="95"/>
        <v>0</v>
      </c>
      <c r="Z161" s="1">
        <f t="shared" si="95"/>
        <v>0</v>
      </c>
      <c r="AA161" s="1">
        <f t="shared" si="112"/>
        <v>0</v>
      </c>
      <c r="AB161"/>
      <c r="AC161" s="723" t="s">
        <v>838</v>
      </c>
      <c r="AD161" s="723" t="s">
        <v>838</v>
      </c>
      <c r="AE161" s="723" t="s">
        <v>838</v>
      </c>
      <c r="AF161" s="723" t="s">
        <v>838</v>
      </c>
      <c r="AG161" s="723" t="s">
        <v>838</v>
      </c>
      <c r="AH161" s="723" t="s">
        <v>838</v>
      </c>
      <c r="AI161" s="723" t="s">
        <v>838</v>
      </c>
      <c r="AJ161" s="723" t="s">
        <v>838</v>
      </c>
      <c r="AK161" s="723" t="s">
        <v>838</v>
      </c>
      <c r="AL161" s="723" t="s">
        <v>838</v>
      </c>
      <c r="AM161" s="723" t="s">
        <v>838</v>
      </c>
      <c r="AN161" s="723" t="s">
        <v>838</v>
      </c>
      <c r="AO161" s="723" t="s">
        <v>838</v>
      </c>
      <c r="AP161"/>
      <c r="AQ161" s="357"/>
      <c r="AR161" s="410">
        <f t="shared" si="117"/>
        <v>2</v>
      </c>
      <c r="AS161" s="362" t="str">
        <f t="shared" si="118"/>
        <v>LR3</v>
      </c>
      <c r="AT161" s="362" t="str">
        <f t="shared" si="111"/>
        <v>地域環境への配慮</v>
      </c>
      <c r="AU161" s="460">
        <f t="shared" si="107"/>
        <v>0.33333333333333331</v>
      </c>
      <c r="AV161" s="460">
        <f t="shared" si="96"/>
        <v>0.33333333333333331</v>
      </c>
      <c r="AW161" s="460">
        <f t="shared" si="97"/>
        <v>0.33333333333333331</v>
      </c>
      <c r="AX161" s="460">
        <f t="shared" si="98"/>
        <v>0.33333333333333331</v>
      </c>
      <c r="AY161" s="460">
        <f t="shared" si="99"/>
        <v>0.33333333333333331</v>
      </c>
      <c r="AZ161" s="460">
        <f t="shared" si="100"/>
        <v>0.33333333333333331</v>
      </c>
      <c r="BA161" s="460">
        <f t="shared" si="101"/>
        <v>0.33333333333333331</v>
      </c>
      <c r="BB161" s="452">
        <f t="shared" si="102"/>
        <v>0.33333333333333331</v>
      </c>
      <c r="BC161" s="460">
        <f t="shared" si="103"/>
        <v>0.33333333333333331</v>
      </c>
      <c r="BD161" s="460">
        <f t="shared" si="104"/>
        <v>0.33333333333333331</v>
      </c>
      <c r="BE161" s="461">
        <f t="shared" si="90"/>
        <v>0</v>
      </c>
      <c r="BF161" s="460">
        <f t="shared" si="105"/>
        <v>0</v>
      </c>
      <c r="BG161" s="460">
        <f t="shared" si="106"/>
        <v>0</v>
      </c>
      <c r="BH161" s="420"/>
      <c r="BI161" s="387">
        <v>2</v>
      </c>
      <c r="BJ161" s="444" t="s">
        <v>120</v>
      </c>
      <c r="BK161" s="474" t="s">
        <v>471</v>
      </c>
      <c r="BL161" s="429">
        <v>0.33333333333333331</v>
      </c>
      <c r="BM161" s="429">
        <v>0.33333333333333331</v>
      </c>
      <c r="BN161" s="429">
        <v>0.33333333333333331</v>
      </c>
      <c r="BO161" s="429">
        <v>0.33333333333333331</v>
      </c>
      <c r="BP161" s="429">
        <v>0.33333333333333331</v>
      </c>
      <c r="BQ161" s="429">
        <v>0.33333333333333331</v>
      </c>
      <c r="BR161" s="429">
        <v>0.33333333333333331</v>
      </c>
      <c r="BS161" s="429">
        <v>0.33333333333333331</v>
      </c>
      <c r="BT161" s="429">
        <v>0.33333333333333331</v>
      </c>
      <c r="BU161" s="429">
        <v>0.33333333333333331</v>
      </c>
      <c r="BV161" s="547">
        <v>0</v>
      </c>
      <c r="BW161" s="429">
        <v>0</v>
      </c>
      <c r="BX161" s="429">
        <v>0</v>
      </c>
      <c r="BY161"/>
      <c r="BZ161" s="387">
        <v>2</v>
      </c>
      <c r="CA161" s="444" t="s">
        <v>120</v>
      </c>
      <c r="CB161" s="474" t="s">
        <v>471</v>
      </c>
      <c r="CC161" s="429">
        <f t="shared" si="122"/>
        <v>0.33333333333333331</v>
      </c>
      <c r="CD161" s="429">
        <f t="shared" si="122"/>
        <v>0.33333333333333331</v>
      </c>
      <c r="CE161" s="429">
        <f t="shared" si="122"/>
        <v>0.33333333333333331</v>
      </c>
      <c r="CF161" s="429">
        <f t="shared" si="122"/>
        <v>0.33333333333333331</v>
      </c>
      <c r="CG161" s="429">
        <f t="shared" si="122"/>
        <v>0.33333333333333331</v>
      </c>
      <c r="CH161" s="429">
        <f t="shared" si="122"/>
        <v>0.33333333333333331</v>
      </c>
      <c r="CI161" s="429">
        <f t="shared" si="122"/>
        <v>0.33333333333333331</v>
      </c>
      <c r="CJ161" s="429">
        <f t="shared" si="122"/>
        <v>0.33333333333333331</v>
      </c>
      <c r="CK161" s="429">
        <f t="shared" si="122"/>
        <v>0.33333333333333331</v>
      </c>
      <c r="CL161" s="429">
        <f t="shared" si="122"/>
        <v>0.33333333333333331</v>
      </c>
      <c r="CM161" s="547"/>
      <c r="CN161" s="429"/>
      <c r="CO161" s="429"/>
      <c r="CP161"/>
    </row>
    <row r="162" spans="1:94" ht="13.5" customHeight="1" x14ac:dyDescent="0.15">
      <c r="B162" s="290"/>
      <c r="C162" s="263">
        <v>2.1</v>
      </c>
      <c r="D162" s="254" t="s">
        <v>404</v>
      </c>
      <c r="E162" s="264"/>
      <c r="F162" s="739"/>
      <c r="G162"/>
      <c r="H162" s="678">
        <f>IF(SUMPRODUCT($AC$7:$AL$7,O162:X162)=0,0,SUMPRODUCT($AC$7:$AL$7,AC162:AL162)/SUMPRODUCT($AC$7:$AL$7,O162:X162))</f>
        <v>4</v>
      </c>
      <c r="I162" s="678">
        <f>IF(SUMPRODUCT($AM$7:$AO$7,Y162:AA162)=0,0,SUMPRODUCT($AM$7:$AO$7,AM162:AO162)/SUMPRODUCT($AM$7:$AO$7,Y162:AA162))</f>
        <v>0</v>
      </c>
      <c r="J162" s="214"/>
      <c r="K162" s="760"/>
      <c r="L162" s="617">
        <f t="shared" si="108"/>
        <v>2</v>
      </c>
      <c r="M162" s="1">
        <f t="shared" si="109"/>
        <v>2</v>
      </c>
      <c r="N162"/>
      <c r="O162" s="1">
        <f t="shared" si="116"/>
        <v>1</v>
      </c>
      <c r="P162" s="1">
        <f t="shared" si="116"/>
        <v>0</v>
      </c>
      <c r="Q162" s="1">
        <f t="shared" si="116"/>
        <v>0</v>
      </c>
      <c r="R162" s="1">
        <f t="shared" si="115"/>
        <v>0</v>
      </c>
      <c r="S162" s="1">
        <f t="shared" si="115"/>
        <v>0</v>
      </c>
      <c r="T162" s="1">
        <f t="shared" si="115"/>
        <v>0</v>
      </c>
      <c r="U162" s="1">
        <f t="shared" si="95"/>
        <v>0</v>
      </c>
      <c r="V162" s="1">
        <f t="shared" si="95"/>
        <v>0</v>
      </c>
      <c r="W162" s="1">
        <f t="shared" si="95"/>
        <v>0</v>
      </c>
      <c r="X162" s="1">
        <f t="shared" si="95"/>
        <v>0</v>
      </c>
      <c r="Y162" s="1">
        <f t="shared" si="95"/>
        <v>0</v>
      </c>
      <c r="Z162" s="1">
        <f t="shared" si="95"/>
        <v>0</v>
      </c>
      <c r="AA162" s="1">
        <f t="shared" si="112"/>
        <v>0</v>
      </c>
      <c r="AB162"/>
      <c r="AC162" s="707">
        <v>4</v>
      </c>
      <c r="AD162" s="707"/>
      <c r="AE162" s="707"/>
      <c r="AF162" s="707"/>
      <c r="AG162" s="707"/>
      <c r="AH162" s="707"/>
      <c r="AI162" s="707"/>
      <c r="AJ162" s="707"/>
      <c r="AK162" s="707"/>
      <c r="AL162" s="707"/>
      <c r="AM162" s="707"/>
      <c r="AN162" s="707"/>
      <c r="AO162" s="707"/>
      <c r="AP162"/>
      <c r="AQ162" s="335"/>
      <c r="AR162" s="366" t="str">
        <f t="shared" si="117"/>
        <v>2.1</v>
      </c>
      <c r="AS162" s="366" t="str">
        <f t="shared" si="118"/>
        <v>LR3 2</v>
      </c>
      <c r="AT162" s="366" t="str">
        <f t="shared" si="111"/>
        <v>大気汚染防止</v>
      </c>
      <c r="AU162" s="454">
        <f t="shared" si="107"/>
        <v>0.25</v>
      </c>
      <c r="AV162" s="454">
        <f t="shared" si="96"/>
        <v>0.25</v>
      </c>
      <c r="AW162" s="454">
        <f t="shared" si="97"/>
        <v>0.25</v>
      </c>
      <c r="AX162" s="454">
        <f t="shared" si="98"/>
        <v>0.25</v>
      </c>
      <c r="AY162" s="454">
        <f t="shared" si="99"/>
        <v>0.25</v>
      </c>
      <c r="AZ162" s="454">
        <f t="shared" si="100"/>
        <v>0.25</v>
      </c>
      <c r="BA162" s="454">
        <f t="shared" si="101"/>
        <v>0.25</v>
      </c>
      <c r="BB162" s="456">
        <f t="shared" si="102"/>
        <v>0.25</v>
      </c>
      <c r="BC162" s="454">
        <f t="shared" si="103"/>
        <v>0.25</v>
      </c>
      <c r="BD162" s="454">
        <f t="shared" si="104"/>
        <v>0.25</v>
      </c>
      <c r="BE162" s="455">
        <f t="shared" si="90"/>
        <v>0</v>
      </c>
      <c r="BF162" s="454">
        <f t="shared" si="105"/>
        <v>0</v>
      </c>
      <c r="BG162" s="454">
        <f t="shared" si="106"/>
        <v>0</v>
      </c>
      <c r="BI162" s="376" t="s">
        <v>629</v>
      </c>
      <c r="BJ162" s="425" t="s">
        <v>121</v>
      </c>
      <c r="BK162" s="443" t="s">
        <v>472</v>
      </c>
      <c r="BL162" s="371">
        <v>0.25</v>
      </c>
      <c r="BM162" s="371">
        <v>0.25</v>
      </c>
      <c r="BN162" s="371">
        <v>0.25</v>
      </c>
      <c r="BO162" s="371">
        <v>0.25</v>
      </c>
      <c r="BP162" s="371">
        <v>0.25</v>
      </c>
      <c r="BQ162" s="371">
        <v>0.25</v>
      </c>
      <c r="BR162" s="371">
        <v>0.25</v>
      </c>
      <c r="BS162" s="371">
        <v>0.25</v>
      </c>
      <c r="BT162" s="371">
        <v>0.25</v>
      </c>
      <c r="BU162" s="371">
        <v>0.25</v>
      </c>
      <c r="BV162" s="373"/>
      <c r="BW162" s="371"/>
      <c r="BX162" s="371"/>
      <c r="BZ162" s="376" t="s">
        <v>629</v>
      </c>
      <c r="CA162" s="425" t="s">
        <v>121</v>
      </c>
      <c r="CB162" s="443" t="s">
        <v>472</v>
      </c>
      <c r="CC162" s="371">
        <v>0.25</v>
      </c>
      <c r="CD162" s="371">
        <v>0.25</v>
      </c>
      <c r="CE162" s="371">
        <v>0.25</v>
      </c>
      <c r="CF162" s="371">
        <v>0.25</v>
      </c>
      <c r="CG162" s="371">
        <v>0.25</v>
      </c>
      <c r="CH162" s="371">
        <v>0.25</v>
      </c>
      <c r="CI162" s="371">
        <v>0.25</v>
      </c>
      <c r="CJ162" s="371">
        <v>0.25</v>
      </c>
      <c r="CK162" s="371">
        <v>0.25</v>
      </c>
      <c r="CL162" s="371">
        <v>0.25</v>
      </c>
      <c r="CM162" s="373"/>
      <c r="CN162" s="371"/>
      <c r="CO162" s="371"/>
    </row>
    <row r="163" spans="1:94" ht="13.5" customHeight="1" thickBot="1" x14ac:dyDescent="0.2">
      <c r="B163" s="290"/>
      <c r="C163" s="263">
        <v>2.2000000000000002</v>
      </c>
      <c r="D163" s="254" t="s">
        <v>405</v>
      </c>
      <c r="E163" s="264"/>
      <c r="F163" s="739"/>
      <c r="G163"/>
      <c r="H163" s="673">
        <f>IF(SUMPRODUCT($AC$7:$AL$7,O163:X163)=0,0,SUMPRODUCT($AC$7:$AL$7,AC163:AL163)/SUMPRODUCT($AC$7:$AL$7,O163:X163))</f>
        <v>4</v>
      </c>
      <c r="I163" s="673">
        <f>IF(SUMPRODUCT($AM$7:$AO$7,Y163:AA163)=0,0,SUMPRODUCT($AM$7:$AO$7,AM163:AO163)/SUMPRODUCT($AM$7:$AO$7,Y163:AA163))</f>
        <v>0</v>
      </c>
      <c r="J163" s="217"/>
      <c r="K163" s="760"/>
      <c r="L163" s="617">
        <f t="shared" si="108"/>
        <v>2</v>
      </c>
      <c r="M163" s="1">
        <f t="shared" si="109"/>
        <v>2</v>
      </c>
      <c r="N163"/>
      <c r="O163" s="1">
        <f t="shared" si="116"/>
        <v>1</v>
      </c>
      <c r="P163" s="1">
        <f t="shared" si="116"/>
        <v>0</v>
      </c>
      <c r="Q163" s="1">
        <f t="shared" si="116"/>
        <v>0</v>
      </c>
      <c r="R163" s="1">
        <f t="shared" si="115"/>
        <v>0</v>
      </c>
      <c r="S163" s="1">
        <f t="shared" si="115"/>
        <v>0</v>
      </c>
      <c r="T163" s="1">
        <f t="shared" si="115"/>
        <v>0</v>
      </c>
      <c r="U163" s="1">
        <f t="shared" si="95"/>
        <v>0</v>
      </c>
      <c r="V163" s="1">
        <f t="shared" si="95"/>
        <v>0</v>
      </c>
      <c r="W163" s="1">
        <f t="shared" si="95"/>
        <v>0</v>
      </c>
      <c r="X163" s="1">
        <f t="shared" si="95"/>
        <v>0</v>
      </c>
      <c r="Y163" s="1">
        <f t="shared" si="95"/>
        <v>0</v>
      </c>
      <c r="Z163" s="1">
        <f t="shared" si="95"/>
        <v>0</v>
      </c>
      <c r="AA163" s="1">
        <f t="shared" si="112"/>
        <v>0</v>
      </c>
      <c r="AB163"/>
      <c r="AC163" s="683">
        <v>4</v>
      </c>
      <c r="AD163" s="683"/>
      <c r="AE163" s="683"/>
      <c r="AF163" s="683"/>
      <c r="AG163" s="683"/>
      <c r="AH163" s="683"/>
      <c r="AI163" s="683"/>
      <c r="AJ163" s="683"/>
      <c r="AK163" s="683"/>
      <c r="AL163" s="683"/>
      <c r="AM163" s="683"/>
      <c r="AN163" s="683"/>
      <c r="AO163" s="683"/>
      <c r="AP163"/>
      <c r="AQ163" s="335"/>
      <c r="AR163" s="366" t="str">
        <f t="shared" si="117"/>
        <v>2.2</v>
      </c>
      <c r="AS163" s="366" t="str">
        <f t="shared" si="118"/>
        <v>LR3 2</v>
      </c>
      <c r="AT163" s="366" t="str">
        <f t="shared" ref="AT163:AT180" si="123">IF($AR$3=1,BK163,CB163)</f>
        <v>温熱環境悪化の改善</v>
      </c>
      <c r="AU163" s="454">
        <f t="shared" si="107"/>
        <v>0.5</v>
      </c>
      <c r="AV163" s="454">
        <f t="shared" si="96"/>
        <v>0.5</v>
      </c>
      <c r="AW163" s="454">
        <f t="shared" si="97"/>
        <v>0.5</v>
      </c>
      <c r="AX163" s="454">
        <f t="shared" si="98"/>
        <v>0.5</v>
      </c>
      <c r="AY163" s="454">
        <f t="shared" si="99"/>
        <v>0.5</v>
      </c>
      <c r="AZ163" s="454">
        <f t="shared" si="100"/>
        <v>0.5</v>
      </c>
      <c r="BA163" s="454">
        <f t="shared" si="101"/>
        <v>0.5</v>
      </c>
      <c r="BB163" s="456">
        <f t="shared" si="102"/>
        <v>0.5</v>
      </c>
      <c r="BC163" s="454">
        <f t="shared" si="103"/>
        <v>0.5</v>
      </c>
      <c r="BD163" s="454">
        <f t="shared" si="104"/>
        <v>0.5</v>
      </c>
      <c r="BE163" s="455">
        <f t="shared" si="90"/>
        <v>0</v>
      </c>
      <c r="BF163" s="454">
        <f t="shared" si="105"/>
        <v>0</v>
      </c>
      <c r="BG163" s="454">
        <f t="shared" si="106"/>
        <v>0</v>
      </c>
      <c r="BI163" s="376" t="s">
        <v>631</v>
      </c>
      <c r="BJ163" s="425" t="s">
        <v>121</v>
      </c>
      <c r="BK163" s="443" t="s">
        <v>669</v>
      </c>
      <c r="BL163" s="569">
        <v>0.5</v>
      </c>
      <c r="BM163" s="569">
        <v>0.5</v>
      </c>
      <c r="BN163" s="569">
        <v>0.5</v>
      </c>
      <c r="BO163" s="569">
        <v>0.5</v>
      </c>
      <c r="BP163" s="569">
        <v>0.5</v>
      </c>
      <c r="BQ163" s="569">
        <v>0.5</v>
      </c>
      <c r="BR163" s="569">
        <v>0.5</v>
      </c>
      <c r="BS163" s="569">
        <v>0.5</v>
      </c>
      <c r="BT163" s="569">
        <v>0.5</v>
      </c>
      <c r="BU163" s="569">
        <v>0.5</v>
      </c>
      <c r="BV163" s="570"/>
      <c r="BW163" s="569"/>
      <c r="BX163" s="569"/>
      <c r="BZ163" s="376" t="s">
        <v>631</v>
      </c>
      <c r="CA163" s="425" t="s">
        <v>121</v>
      </c>
      <c r="CB163" s="443" t="s">
        <v>669</v>
      </c>
      <c r="CC163" s="569">
        <v>0.5</v>
      </c>
      <c r="CD163" s="569">
        <v>0.5</v>
      </c>
      <c r="CE163" s="569">
        <v>0.5</v>
      </c>
      <c r="CF163" s="569">
        <v>0.5</v>
      </c>
      <c r="CG163" s="569">
        <v>0.5</v>
      </c>
      <c r="CH163" s="569">
        <v>0.5</v>
      </c>
      <c r="CI163" s="569">
        <v>0.5</v>
      </c>
      <c r="CJ163" s="569">
        <v>0.5</v>
      </c>
      <c r="CK163" s="569">
        <v>0.5</v>
      </c>
      <c r="CL163" s="569">
        <v>0.5</v>
      </c>
      <c r="CM163" s="570"/>
      <c r="CN163" s="569"/>
      <c r="CO163" s="569"/>
    </row>
    <row r="164" spans="1:94" ht="13.5" customHeight="1" thickBot="1" x14ac:dyDescent="0.2">
      <c r="B164" s="290"/>
      <c r="C164" s="314">
        <v>2.2999999999999998</v>
      </c>
      <c r="D164" s="254" t="s">
        <v>406</v>
      </c>
      <c r="E164" s="264"/>
      <c r="F164" s="739"/>
      <c r="G164"/>
      <c r="H164" s="721"/>
      <c r="I164" s="722"/>
      <c r="J164" s="208" t="str">
        <f>IF(COUNTIF(J165:J168,$AA$3)&gt;=ROWS(J165:J168),$AA$3,"")</f>
        <v/>
      </c>
      <c r="K164" s="760"/>
      <c r="L164" s="617">
        <f t="shared" si="108"/>
        <v>2</v>
      </c>
      <c r="M164" s="1">
        <f t="shared" si="109"/>
        <v>2</v>
      </c>
      <c r="N164"/>
      <c r="O164" s="1">
        <f t="shared" si="116"/>
        <v>0</v>
      </c>
      <c r="P164" s="1">
        <f t="shared" si="116"/>
        <v>0</v>
      </c>
      <c r="Q164" s="1">
        <f t="shared" si="116"/>
        <v>0</v>
      </c>
      <c r="R164" s="1">
        <f t="shared" si="115"/>
        <v>0</v>
      </c>
      <c r="S164" s="1">
        <f t="shared" si="115"/>
        <v>0</v>
      </c>
      <c r="T164" s="1">
        <f t="shared" si="115"/>
        <v>0</v>
      </c>
      <c r="U164" s="1">
        <f t="shared" si="95"/>
        <v>0</v>
      </c>
      <c r="V164" s="1">
        <f t="shared" si="95"/>
        <v>0</v>
      </c>
      <c r="W164" s="1">
        <f t="shared" si="95"/>
        <v>0</v>
      </c>
      <c r="X164" s="1">
        <f t="shared" si="95"/>
        <v>0</v>
      </c>
      <c r="Y164" s="1">
        <f t="shared" si="95"/>
        <v>0</v>
      </c>
      <c r="Z164" s="1">
        <f t="shared" si="95"/>
        <v>0</v>
      </c>
      <c r="AA164" s="1">
        <f t="shared" si="112"/>
        <v>0</v>
      </c>
      <c r="AB164"/>
      <c r="AC164" s="723" t="s">
        <v>838</v>
      </c>
      <c r="AD164" s="723" t="s">
        <v>838</v>
      </c>
      <c r="AE164" s="723" t="s">
        <v>838</v>
      </c>
      <c r="AF164" s="723" t="s">
        <v>838</v>
      </c>
      <c r="AG164" s="723" t="s">
        <v>838</v>
      </c>
      <c r="AH164" s="723" t="s">
        <v>838</v>
      </c>
      <c r="AI164" s="723" t="s">
        <v>838</v>
      </c>
      <c r="AJ164" s="723" t="s">
        <v>838</v>
      </c>
      <c r="AK164" s="723" t="s">
        <v>838</v>
      </c>
      <c r="AL164" s="723" t="s">
        <v>838</v>
      </c>
      <c r="AM164" s="723" t="s">
        <v>838</v>
      </c>
      <c r="AN164" s="723" t="s">
        <v>838</v>
      </c>
      <c r="AO164" s="723" t="s">
        <v>838</v>
      </c>
      <c r="AP164"/>
      <c r="AQ164" s="335"/>
      <c r="AR164" s="366" t="str">
        <f t="shared" si="117"/>
        <v>2.3</v>
      </c>
      <c r="AS164" s="366" t="str">
        <f t="shared" si="118"/>
        <v>LR3 2</v>
      </c>
      <c r="AT164" s="366" t="str">
        <f t="shared" si="123"/>
        <v>地域インフラへの負荷抑制</v>
      </c>
      <c r="AU164" s="454">
        <f t="shared" si="107"/>
        <v>0.25</v>
      </c>
      <c r="AV164" s="454">
        <f t="shared" si="96"/>
        <v>0.25</v>
      </c>
      <c r="AW164" s="454">
        <f t="shared" si="97"/>
        <v>0.25</v>
      </c>
      <c r="AX164" s="454">
        <f t="shared" si="98"/>
        <v>0.25</v>
      </c>
      <c r="AY164" s="454">
        <f t="shared" si="99"/>
        <v>0.25</v>
      </c>
      <c r="AZ164" s="454">
        <f t="shared" si="100"/>
        <v>0.25</v>
      </c>
      <c r="BA164" s="454">
        <f t="shared" si="101"/>
        <v>0.25</v>
      </c>
      <c r="BB164" s="456">
        <f t="shared" si="102"/>
        <v>0.25</v>
      </c>
      <c r="BC164" s="454">
        <f t="shared" si="103"/>
        <v>0.25</v>
      </c>
      <c r="BD164" s="454">
        <f t="shared" si="104"/>
        <v>0.25</v>
      </c>
      <c r="BE164" s="455">
        <f t="shared" si="90"/>
        <v>0</v>
      </c>
      <c r="BF164" s="454">
        <f t="shared" si="105"/>
        <v>0</v>
      </c>
      <c r="BG164" s="454">
        <f t="shared" si="106"/>
        <v>0</v>
      </c>
      <c r="BI164" s="376" t="s">
        <v>654</v>
      </c>
      <c r="BJ164" s="425" t="s">
        <v>121</v>
      </c>
      <c r="BK164" s="443" t="s">
        <v>447</v>
      </c>
      <c r="BL164" s="569">
        <v>0.25</v>
      </c>
      <c r="BM164" s="569">
        <v>0.25</v>
      </c>
      <c r="BN164" s="569">
        <v>0.25</v>
      </c>
      <c r="BO164" s="569">
        <v>0.25</v>
      </c>
      <c r="BP164" s="569">
        <v>0.25</v>
      </c>
      <c r="BQ164" s="569">
        <v>0.25</v>
      </c>
      <c r="BR164" s="569">
        <v>0.25</v>
      </c>
      <c r="BS164" s="569">
        <v>0.25</v>
      </c>
      <c r="BT164" s="569">
        <v>0.25</v>
      </c>
      <c r="BU164" s="569">
        <v>0.25</v>
      </c>
      <c r="BV164" s="570"/>
      <c r="BW164" s="569"/>
      <c r="BX164" s="569"/>
      <c r="BZ164" s="376" t="s">
        <v>670</v>
      </c>
      <c r="CA164" s="425" t="s">
        <v>121</v>
      </c>
      <c r="CB164" s="443" t="s">
        <v>447</v>
      </c>
      <c r="CC164" s="569">
        <v>0.25</v>
      </c>
      <c r="CD164" s="569">
        <v>0.25</v>
      </c>
      <c r="CE164" s="569">
        <v>0.25</v>
      </c>
      <c r="CF164" s="569">
        <v>0.25</v>
      </c>
      <c r="CG164" s="569">
        <v>0.25</v>
      </c>
      <c r="CH164" s="569">
        <v>0.25</v>
      </c>
      <c r="CI164" s="569">
        <v>0.25</v>
      </c>
      <c r="CJ164" s="569">
        <v>0.25</v>
      </c>
      <c r="CK164" s="569">
        <v>0.25</v>
      </c>
      <c r="CL164" s="569">
        <v>0.25</v>
      </c>
      <c r="CM164" s="570"/>
      <c r="CN164" s="569"/>
      <c r="CO164" s="569"/>
    </row>
    <row r="165" spans="1:94" ht="13.5" customHeight="1" x14ac:dyDescent="0.15">
      <c r="B165" s="293"/>
      <c r="C165" s="316"/>
      <c r="D165" s="211">
        <v>1</v>
      </c>
      <c r="E165" s="223" t="s">
        <v>407</v>
      </c>
      <c r="F165" s="739"/>
      <c r="G165"/>
      <c r="H165" s="678">
        <f>IF(SUMPRODUCT($AC$7:$AL$7,O165:X165)=0,0,SUMPRODUCT($AC$7:$AL$7,AC165:AL165)/SUMPRODUCT($AC$7:$AL$7,O165:X165))</f>
        <v>4</v>
      </c>
      <c r="I165" s="678">
        <f>IF(SUMPRODUCT($AM$7:$AO$7,Y165:AA165)=0,0,SUMPRODUCT($AM$7:$AO$7,AM165:AO165)/SUMPRODUCT($AM$7:$AO$7,Y165:AA165))</f>
        <v>0</v>
      </c>
      <c r="J165" s="214"/>
      <c r="K165" s="760"/>
      <c r="L165" s="617">
        <f t="shared" si="108"/>
        <v>2</v>
      </c>
      <c r="M165" s="1">
        <f t="shared" si="109"/>
        <v>2</v>
      </c>
      <c r="N165"/>
      <c r="O165" s="1">
        <f t="shared" si="116"/>
        <v>1</v>
      </c>
      <c r="P165" s="1">
        <f t="shared" si="116"/>
        <v>0</v>
      </c>
      <c r="Q165" s="1">
        <f t="shared" si="116"/>
        <v>0</v>
      </c>
      <c r="R165" s="1">
        <f t="shared" si="115"/>
        <v>0</v>
      </c>
      <c r="S165" s="1">
        <f t="shared" si="115"/>
        <v>0</v>
      </c>
      <c r="T165" s="1">
        <f t="shared" si="115"/>
        <v>0</v>
      </c>
      <c r="U165" s="1">
        <f t="shared" si="95"/>
        <v>0</v>
      </c>
      <c r="V165" s="1">
        <f t="shared" si="95"/>
        <v>0</v>
      </c>
      <c r="W165" s="1">
        <f t="shared" si="95"/>
        <v>0</v>
      </c>
      <c r="X165" s="1">
        <f t="shared" si="95"/>
        <v>0</v>
      </c>
      <c r="Y165" s="1">
        <f t="shared" si="95"/>
        <v>0</v>
      </c>
      <c r="Z165" s="1">
        <f t="shared" si="95"/>
        <v>0</v>
      </c>
      <c r="AA165" s="1">
        <f t="shared" si="112"/>
        <v>0</v>
      </c>
      <c r="AB165"/>
      <c r="AC165" s="679">
        <v>4</v>
      </c>
      <c r="AD165" s="679"/>
      <c r="AE165" s="679"/>
      <c r="AF165" s="679"/>
      <c r="AG165" s="679"/>
      <c r="AH165" s="679"/>
      <c r="AI165" s="679"/>
      <c r="AJ165" s="679"/>
      <c r="AK165" s="679"/>
      <c r="AL165" s="679"/>
      <c r="AM165" s="679"/>
      <c r="AN165" s="679"/>
      <c r="AO165" s="679"/>
      <c r="AP165"/>
      <c r="AQ165" s="335"/>
      <c r="AR165" s="366" t="str">
        <f t="shared" si="117"/>
        <v>2.3.1</v>
      </c>
      <c r="AS165" s="366" t="str">
        <f t="shared" si="118"/>
        <v>LR3 2.3</v>
      </c>
      <c r="AT165" s="366" t="str">
        <f t="shared" si="123"/>
        <v>雨水排水負荷低減</v>
      </c>
      <c r="AU165" s="454">
        <f t="shared" si="107"/>
        <v>0.25</v>
      </c>
      <c r="AV165" s="454">
        <f t="shared" si="96"/>
        <v>0.25</v>
      </c>
      <c r="AW165" s="454">
        <f t="shared" si="97"/>
        <v>0.25</v>
      </c>
      <c r="AX165" s="454">
        <f t="shared" si="98"/>
        <v>0.25</v>
      </c>
      <c r="AY165" s="454">
        <f t="shared" si="99"/>
        <v>0.25</v>
      </c>
      <c r="AZ165" s="454">
        <f t="shared" si="100"/>
        <v>0.25</v>
      </c>
      <c r="BA165" s="454">
        <f t="shared" si="101"/>
        <v>0.25</v>
      </c>
      <c r="BB165" s="456">
        <f t="shared" si="102"/>
        <v>0.25</v>
      </c>
      <c r="BC165" s="454">
        <f t="shared" si="103"/>
        <v>0.25</v>
      </c>
      <c r="BD165" s="454">
        <f t="shared" si="104"/>
        <v>0.25</v>
      </c>
      <c r="BE165" s="455">
        <f t="shared" si="90"/>
        <v>0</v>
      </c>
      <c r="BF165" s="454">
        <f t="shared" si="105"/>
        <v>0</v>
      </c>
      <c r="BG165" s="454">
        <f t="shared" si="106"/>
        <v>0</v>
      </c>
      <c r="BI165" s="376" t="s">
        <v>540</v>
      </c>
      <c r="BJ165" s="425" t="s">
        <v>122</v>
      </c>
      <c r="BK165" s="426" t="s">
        <v>671</v>
      </c>
      <c r="BL165" s="371">
        <v>0.25</v>
      </c>
      <c r="BM165" s="371">
        <v>0.25</v>
      </c>
      <c r="BN165" s="371">
        <v>0.25</v>
      </c>
      <c r="BO165" s="371">
        <v>0.25</v>
      </c>
      <c r="BP165" s="371">
        <v>0.25</v>
      </c>
      <c r="BQ165" s="371">
        <v>0.25</v>
      </c>
      <c r="BR165" s="371">
        <v>0.25</v>
      </c>
      <c r="BS165" s="371">
        <v>0.25</v>
      </c>
      <c r="BT165" s="371">
        <v>0.25</v>
      </c>
      <c r="BU165" s="371">
        <v>0.25</v>
      </c>
      <c r="BV165" s="570"/>
      <c r="BW165" s="569"/>
      <c r="BX165" s="569"/>
      <c r="BZ165" s="376" t="s">
        <v>540</v>
      </c>
      <c r="CA165" s="425" t="s">
        <v>122</v>
      </c>
      <c r="CB165" s="426" t="s">
        <v>671</v>
      </c>
      <c r="CC165" s="371">
        <v>0.25</v>
      </c>
      <c r="CD165" s="371">
        <v>0.25</v>
      </c>
      <c r="CE165" s="371">
        <v>0.25</v>
      </c>
      <c r="CF165" s="371">
        <v>0.25</v>
      </c>
      <c r="CG165" s="371">
        <v>0.25</v>
      </c>
      <c r="CH165" s="371">
        <v>0.25</v>
      </c>
      <c r="CI165" s="371">
        <v>0.25</v>
      </c>
      <c r="CJ165" s="371">
        <v>0.25</v>
      </c>
      <c r="CK165" s="371">
        <v>0.25</v>
      </c>
      <c r="CL165" s="371">
        <v>0.25</v>
      </c>
      <c r="CM165" s="570"/>
      <c r="CN165" s="569"/>
      <c r="CO165" s="569"/>
    </row>
    <row r="166" spans="1:94" ht="13.5" customHeight="1" x14ac:dyDescent="0.15">
      <c r="B166" s="293"/>
      <c r="C166" s="210"/>
      <c r="D166" s="211">
        <v>2</v>
      </c>
      <c r="E166" s="223" t="s">
        <v>408</v>
      </c>
      <c r="F166" s="739"/>
      <c r="G166"/>
      <c r="H166" s="680">
        <f t="shared" ref="H166:H168" si="124">IF(SUMPRODUCT($AC$7:$AL$7,O166:X166)=0,0,SUMPRODUCT($AC$7:$AL$7,AC166:AL166)/SUMPRODUCT($AC$7:$AL$7,O166:X166))</f>
        <v>4</v>
      </c>
      <c r="I166" s="680">
        <f t="shared" ref="I166:I168" si="125">IF(SUMPRODUCT($AM$7:$AO$7,Y166:AA166)=0,0,SUMPRODUCT($AM$7:$AO$7,AM166:AO166)/SUMPRODUCT($AM$7:$AO$7,Y166:AA166))</f>
        <v>0</v>
      </c>
      <c r="J166" s="220"/>
      <c r="K166" s="760"/>
      <c r="L166" s="617">
        <f t="shared" si="108"/>
        <v>2</v>
      </c>
      <c r="M166" s="1">
        <f t="shared" si="109"/>
        <v>2</v>
      </c>
      <c r="N166"/>
      <c r="O166" s="1">
        <f t="shared" si="116"/>
        <v>1</v>
      </c>
      <c r="P166" s="1">
        <f t="shared" si="116"/>
        <v>0</v>
      </c>
      <c r="Q166" s="1">
        <f t="shared" si="116"/>
        <v>0</v>
      </c>
      <c r="R166" s="1">
        <f t="shared" si="115"/>
        <v>0</v>
      </c>
      <c r="S166" s="1">
        <f t="shared" si="115"/>
        <v>0</v>
      </c>
      <c r="T166" s="1">
        <f t="shared" si="115"/>
        <v>0</v>
      </c>
      <c r="U166" s="1">
        <f t="shared" si="95"/>
        <v>0</v>
      </c>
      <c r="V166" s="1">
        <f t="shared" si="95"/>
        <v>0</v>
      </c>
      <c r="W166" s="1">
        <f t="shared" si="95"/>
        <v>0</v>
      </c>
      <c r="X166" s="1">
        <f t="shared" si="95"/>
        <v>0</v>
      </c>
      <c r="Y166" s="1">
        <f t="shared" si="95"/>
        <v>0</v>
      </c>
      <c r="Z166" s="1">
        <f t="shared" si="95"/>
        <v>0</v>
      </c>
      <c r="AA166" s="1">
        <f t="shared" si="112"/>
        <v>0</v>
      </c>
      <c r="AB166"/>
      <c r="AC166" s="681">
        <v>4</v>
      </c>
      <c r="AD166" s="681"/>
      <c r="AE166" s="681"/>
      <c r="AF166" s="681"/>
      <c r="AG166" s="681"/>
      <c r="AH166" s="681"/>
      <c r="AI166" s="681"/>
      <c r="AJ166" s="681"/>
      <c r="AK166" s="681"/>
      <c r="AL166" s="681"/>
      <c r="AM166" s="681"/>
      <c r="AN166" s="681"/>
      <c r="AO166" s="681"/>
      <c r="AP166"/>
      <c r="AQ166" s="335"/>
      <c r="AR166" s="366" t="str">
        <f t="shared" si="117"/>
        <v>2.3.2</v>
      </c>
      <c r="AS166" s="366" t="str">
        <f t="shared" si="118"/>
        <v>LR3 2.3</v>
      </c>
      <c r="AT166" s="366" t="str">
        <f t="shared" si="123"/>
        <v>汚水処理負荷抑制</v>
      </c>
      <c r="AU166" s="454">
        <f t="shared" si="107"/>
        <v>0.25</v>
      </c>
      <c r="AV166" s="454">
        <f t="shared" si="96"/>
        <v>0.25</v>
      </c>
      <c r="AW166" s="454">
        <f t="shared" si="97"/>
        <v>0.25</v>
      </c>
      <c r="AX166" s="454">
        <f t="shared" si="98"/>
        <v>0.25</v>
      </c>
      <c r="AY166" s="454">
        <f t="shared" si="99"/>
        <v>0.25</v>
      </c>
      <c r="AZ166" s="454">
        <f t="shared" si="100"/>
        <v>0.25</v>
      </c>
      <c r="BA166" s="454">
        <f t="shared" si="101"/>
        <v>0.25</v>
      </c>
      <c r="BB166" s="456">
        <f t="shared" si="102"/>
        <v>0.25</v>
      </c>
      <c r="BC166" s="454">
        <f t="shared" si="103"/>
        <v>0.25</v>
      </c>
      <c r="BD166" s="454">
        <f t="shared" si="104"/>
        <v>0.25</v>
      </c>
      <c r="BE166" s="455">
        <f t="shared" si="90"/>
        <v>0</v>
      </c>
      <c r="BF166" s="454">
        <f t="shared" si="105"/>
        <v>0</v>
      </c>
      <c r="BG166" s="454">
        <f t="shared" si="106"/>
        <v>0</v>
      </c>
      <c r="BI166" s="376" t="s">
        <v>542</v>
      </c>
      <c r="BJ166" s="425" t="s">
        <v>122</v>
      </c>
      <c r="BK166" s="426" t="s">
        <v>672</v>
      </c>
      <c r="BL166" s="371">
        <v>0.25</v>
      </c>
      <c r="BM166" s="371">
        <v>0.25</v>
      </c>
      <c r="BN166" s="371">
        <v>0.25</v>
      </c>
      <c r="BO166" s="371">
        <v>0.25</v>
      </c>
      <c r="BP166" s="371">
        <v>0.25</v>
      </c>
      <c r="BQ166" s="371">
        <v>0.25</v>
      </c>
      <c r="BR166" s="371">
        <v>0.25</v>
      </c>
      <c r="BS166" s="371">
        <v>0.25</v>
      </c>
      <c r="BT166" s="371">
        <v>0.25</v>
      </c>
      <c r="BU166" s="371">
        <v>0.25</v>
      </c>
      <c r="BV166" s="570"/>
      <c r="BW166" s="569"/>
      <c r="BX166" s="569"/>
      <c r="BZ166" s="376" t="s">
        <v>542</v>
      </c>
      <c r="CA166" s="425" t="s">
        <v>122</v>
      </c>
      <c r="CB166" s="426" t="s">
        <v>672</v>
      </c>
      <c r="CC166" s="371">
        <v>0.25</v>
      </c>
      <c r="CD166" s="371">
        <v>0.25</v>
      </c>
      <c r="CE166" s="371">
        <v>0.25</v>
      </c>
      <c r="CF166" s="371">
        <v>0.25</v>
      </c>
      <c r="CG166" s="371">
        <v>0.25</v>
      </c>
      <c r="CH166" s="371">
        <v>0.25</v>
      </c>
      <c r="CI166" s="371">
        <v>0.25</v>
      </c>
      <c r="CJ166" s="371">
        <v>0.25</v>
      </c>
      <c r="CK166" s="371">
        <v>0.25</v>
      </c>
      <c r="CL166" s="371">
        <v>0.25</v>
      </c>
      <c r="CM166" s="570"/>
      <c r="CN166" s="569"/>
      <c r="CO166" s="569"/>
    </row>
    <row r="167" spans="1:94" ht="13.5" customHeight="1" x14ac:dyDescent="0.15">
      <c r="B167" s="235"/>
      <c r="C167" s="210"/>
      <c r="D167" s="211">
        <v>3</v>
      </c>
      <c r="E167" s="223" t="s">
        <v>409</v>
      </c>
      <c r="F167" s="739"/>
      <c r="G167"/>
      <c r="H167" s="680">
        <f t="shared" si="124"/>
        <v>4</v>
      </c>
      <c r="I167" s="680">
        <f t="shared" si="125"/>
        <v>0</v>
      </c>
      <c r="J167" s="220"/>
      <c r="K167" s="760"/>
      <c r="L167" s="617">
        <f t="shared" si="108"/>
        <v>2</v>
      </c>
      <c r="M167" s="1">
        <f t="shared" si="109"/>
        <v>2</v>
      </c>
      <c r="N167"/>
      <c r="O167" s="1">
        <f t="shared" si="116"/>
        <v>1</v>
      </c>
      <c r="P167" s="1">
        <f t="shared" si="116"/>
        <v>0</v>
      </c>
      <c r="Q167" s="1">
        <f t="shared" si="116"/>
        <v>0</v>
      </c>
      <c r="R167" s="1">
        <f t="shared" si="115"/>
        <v>0</v>
      </c>
      <c r="S167" s="1">
        <f t="shared" si="115"/>
        <v>0</v>
      </c>
      <c r="T167" s="1">
        <f t="shared" si="115"/>
        <v>0</v>
      </c>
      <c r="U167" s="1">
        <f t="shared" si="95"/>
        <v>0</v>
      </c>
      <c r="V167" s="1">
        <f t="shared" si="95"/>
        <v>0</v>
      </c>
      <c r="W167" s="1">
        <f t="shared" si="95"/>
        <v>0</v>
      </c>
      <c r="X167" s="1">
        <f t="shared" si="95"/>
        <v>0</v>
      </c>
      <c r="Y167" s="1">
        <f t="shared" si="95"/>
        <v>0</v>
      </c>
      <c r="Z167" s="1">
        <f t="shared" si="95"/>
        <v>0</v>
      </c>
      <c r="AA167" s="1">
        <f t="shared" si="112"/>
        <v>0</v>
      </c>
      <c r="AB167"/>
      <c r="AC167" s="681">
        <v>4</v>
      </c>
      <c r="AD167" s="681"/>
      <c r="AE167" s="681"/>
      <c r="AF167" s="681"/>
      <c r="AG167" s="681"/>
      <c r="AH167" s="681"/>
      <c r="AI167" s="681"/>
      <c r="AJ167" s="681"/>
      <c r="AK167" s="681"/>
      <c r="AL167" s="681"/>
      <c r="AM167" s="681"/>
      <c r="AN167" s="681"/>
      <c r="AO167" s="681"/>
      <c r="AP167"/>
      <c r="AQ167" s="335"/>
      <c r="AR167" s="366" t="str">
        <f t="shared" si="117"/>
        <v>2.3.3</v>
      </c>
      <c r="AS167" s="366" t="str">
        <f t="shared" si="118"/>
        <v>LR3 2.3</v>
      </c>
      <c r="AT167" s="366" t="str">
        <f t="shared" si="123"/>
        <v>交通負荷抑制</v>
      </c>
      <c r="AU167" s="454">
        <f t="shared" si="107"/>
        <v>0.25</v>
      </c>
      <c r="AV167" s="454">
        <f t="shared" si="96"/>
        <v>0.25</v>
      </c>
      <c r="AW167" s="454">
        <f t="shared" si="97"/>
        <v>0.25</v>
      </c>
      <c r="AX167" s="454">
        <f t="shared" si="98"/>
        <v>0.25</v>
      </c>
      <c r="AY167" s="454">
        <f t="shared" si="99"/>
        <v>0.25</v>
      </c>
      <c r="AZ167" s="454">
        <f t="shared" si="100"/>
        <v>0.25</v>
      </c>
      <c r="BA167" s="454">
        <f t="shared" si="101"/>
        <v>0.25</v>
      </c>
      <c r="BB167" s="456">
        <f t="shared" si="102"/>
        <v>0.25</v>
      </c>
      <c r="BC167" s="454">
        <f t="shared" si="103"/>
        <v>0.25</v>
      </c>
      <c r="BD167" s="454">
        <f t="shared" si="104"/>
        <v>0.25</v>
      </c>
      <c r="BE167" s="455">
        <f t="shared" si="90"/>
        <v>0</v>
      </c>
      <c r="BF167" s="454">
        <f t="shared" si="105"/>
        <v>0</v>
      </c>
      <c r="BG167" s="454">
        <f t="shared" si="106"/>
        <v>0</v>
      </c>
      <c r="BI167" s="376" t="s">
        <v>594</v>
      </c>
      <c r="BJ167" s="425" t="s">
        <v>122</v>
      </c>
      <c r="BK167" s="426" t="s">
        <v>473</v>
      </c>
      <c r="BL167" s="371">
        <v>0.25</v>
      </c>
      <c r="BM167" s="371">
        <v>0.25</v>
      </c>
      <c r="BN167" s="371">
        <v>0.25</v>
      </c>
      <c r="BO167" s="371">
        <v>0.25</v>
      </c>
      <c r="BP167" s="371">
        <v>0.25</v>
      </c>
      <c r="BQ167" s="371">
        <v>0.25</v>
      </c>
      <c r="BR167" s="371">
        <v>0.25</v>
      </c>
      <c r="BS167" s="371">
        <v>0.25</v>
      </c>
      <c r="BT167" s="371">
        <v>0.25</v>
      </c>
      <c r="BU167" s="371">
        <v>0.25</v>
      </c>
      <c r="BV167" s="570"/>
      <c r="BW167" s="569"/>
      <c r="BX167" s="569"/>
      <c r="BZ167" s="376" t="s">
        <v>673</v>
      </c>
      <c r="CA167" s="425" t="s">
        <v>122</v>
      </c>
      <c r="CB167" s="426" t="s">
        <v>473</v>
      </c>
      <c r="CC167" s="371">
        <v>0.25</v>
      </c>
      <c r="CD167" s="371">
        <v>0.25</v>
      </c>
      <c r="CE167" s="371">
        <v>0.25</v>
      </c>
      <c r="CF167" s="371">
        <v>0.25</v>
      </c>
      <c r="CG167" s="371">
        <v>0.25</v>
      </c>
      <c r="CH167" s="371">
        <v>0.25</v>
      </c>
      <c r="CI167" s="371">
        <v>0.25</v>
      </c>
      <c r="CJ167" s="371">
        <v>0.25</v>
      </c>
      <c r="CK167" s="371">
        <v>0.25</v>
      </c>
      <c r="CL167" s="371">
        <v>0.25</v>
      </c>
      <c r="CM167" s="570"/>
      <c r="CN167" s="569"/>
      <c r="CO167" s="569"/>
    </row>
    <row r="168" spans="1:94" ht="13.5" customHeight="1" thickBot="1" x14ac:dyDescent="0.2">
      <c r="B168" s="289"/>
      <c r="C168" s="210"/>
      <c r="D168" s="211">
        <v>4</v>
      </c>
      <c r="E168" s="223" t="s">
        <v>410</v>
      </c>
      <c r="F168" s="739"/>
      <c r="G168"/>
      <c r="H168" s="673">
        <f t="shared" si="124"/>
        <v>4</v>
      </c>
      <c r="I168" s="673">
        <f t="shared" si="125"/>
        <v>0</v>
      </c>
      <c r="J168" s="217"/>
      <c r="K168" s="760"/>
      <c r="L168" s="617">
        <f t="shared" si="108"/>
        <v>2</v>
      </c>
      <c r="M168" s="1">
        <f t="shared" si="109"/>
        <v>2</v>
      </c>
      <c r="N168"/>
      <c r="O168" s="1">
        <f t="shared" si="116"/>
        <v>1</v>
      </c>
      <c r="P168" s="1">
        <f t="shared" si="116"/>
        <v>0</v>
      </c>
      <c r="Q168" s="1">
        <f t="shared" si="116"/>
        <v>0</v>
      </c>
      <c r="R168" s="1">
        <f t="shared" si="115"/>
        <v>0</v>
      </c>
      <c r="S168" s="1">
        <f t="shared" si="115"/>
        <v>0</v>
      </c>
      <c r="T168" s="1">
        <f t="shared" si="115"/>
        <v>0</v>
      </c>
      <c r="U168" s="1">
        <f t="shared" si="95"/>
        <v>0</v>
      </c>
      <c r="V168" s="1">
        <f t="shared" si="95"/>
        <v>0</v>
      </c>
      <c r="W168" s="1">
        <f t="shared" si="95"/>
        <v>0</v>
      </c>
      <c r="X168" s="1">
        <f t="shared" si="95"/>
        <v>0</v>
      </c>
      <c r="Y168" s="1">
        <f t="shared" si="95"/>
        <v>0</v>
      </c>
      <c r="Z168" s="1">
        <f t="shared" si="95"/>
        <v>0</v>
      </c>
      <c r="AA168" s="1">
        <f t="shared" si="112"/>
        <v>0</v>
      </c>
      <c r="AB168"/>
      <c r="AC168" s="674">
        <v>4</v>
      </c>
      <c r="AD168" s="674"/>
      <c r="AE168" s="674"/>
      <c r="AF168" s="674"/>
      <c r="AG168" s="674"/>
      <c r="AH168" s="674"/>
      <c r="AI168" s="674"/>
      <c r="AJ168" s="674"/>
      <c r="AK168" s="674"/>
      <c r="AL168" s="674"/>
      <c r="AM168" s="674"/>
      <c r="AN168" s="674"/>
      <c r="AO168" s="674"/>
      <c r="AP168"/>
      <c r="AQ168" s="335"/>
      <c r="AR168" s="366" t="str">
        <f t="shared" si="117"/>
        <v>2.3.4</v>
      </c>
      <c r="AS168" s="366" t="str">
        <f t="shared" si="118"/>
        <v>LR3 2.3</v>
      </c>
      <c r="AT168" s="366" t="str">
        <f t="shared" si="123"/>
        <v>廃棄物処理負荷抑制</v>
      </c>
      <c r="AU168" s="454">
        <f t="shared" si="107"/>
        <v>0.25</v>
      </c>
      <c r="AV168" s="454">
        <f t="shared" si="96"/>
        <v>0.25</v>
      </c>
      <c r="AW168" s="454">
        <f t="shared" si="97"/>
        <v>0.25</v>
      </c>
      <c r="AX168" s="454">
        <f t="shared" si="98"/>
        <v>0.25</v>
      </c>
      <c r="AY168" s="454">
        <f t="shared" si="99"/>
        <v>0.25</v>
      </c>
      <c r="AZ168" s="454">
        <f t="shared" si="100"/>
        <v>0.25</v>
      </c>
      <c r="BA168" s="454">
        <f t="shared" si="101"/>
        <v>0.25</v>
      </c>
      <c r="BB168" s="456">
        <f t="shared" si="102"/>
        <v>0.25</v>
      </c>
      <c r="BC168" s="454">
        <f t="shared" si="103"/>
        <v>0.25</v>
      </c>
      <c r="BD168" s="454">
        <f t="shared" si="104"/>
        <v>0.25</v>
      </c>
      <c r="BE168" s="455">
        <f t="shared" si="90"/>
        <v>0</v>
      </c>
      <c r="BF168" s="454">
        <f t="shared" si="105"/>
        <v>0</v>
      </c>
      <c r="BG168" s="454">
        <f t="shared" si="106"/>
        <v>0</v>
      </c>
      <c r="BI168" s="376" t="s">
        <v>674</v>
      </c>
      <c r="BJ168" s="425" t="s">
        <v>122</v>
      </c>
      <c r="BK168" s="427" t="s">
        <v>474</v>
      </c>
      <c r="BL168" s="371">
        <v>0.25</v>
      </c>
      <c r="BM168" s="371">
        <v>0.25</v>
      </c>
      <c r="BN168" s="371">
        <v>0.25</v>
      </c>
      <c r="BO168" s="371">
        <v>0.25</v>
      </c>
      <c r="BP168" s="371">
        <v>0.25</v>
      </c>
      <c r="BQ168" s="371">
        <v>0.25</v>
      </c>
      <c r="BR168" s="371">
        <v>0.25</v>
      </c>
      <c r="BS168" s="371">
        <v>0.25</v>
      </c>
      <c r="BT168" s="371">
        <v>0.25</v>
      </c>
      <c r="BU168" s="371">
        <v>0.25</v>
      </c>
      <c r="BV168" s="570"/>
      <c r="BW168" s="569"/>
      <c r="BX168" s="569"/>
      <c r="BZ168" s="376" t="s">
        <v>674</v>
      </c>
      <c r="CA168" s="425" t="s">
        <v>122</v>
      </c>
      <c r="CB168" s="427" t="s">
        <v>474</v>
      </c>
      <c r="CC168" s="371">
        <v>0.25</v>
      </c>
      <c r="CD168" s="371">
        <v>0.25</v>
      </c>
      <c r="CE168" s="371">
        <v>0.25</v>
      </c>
      <c r="CF168" s="371">
        <v>0.25</v>
      </c>
      <c r="CG168" s="371">
        <v>0.25</v>
      </c>
      <c r="CH168" s="371">
        <v>0.25</v>
      </c>
      <c r="CI168" s="371">
        <v>0.25</v>
      </c>
      <c r="CJ168" s="371">
        <v>0.25</v>
      </c>
      <c r="CK168" s="371">
        <v>0.25</v>
      </c>
      <c r="CL168" s="371">
        <v>0.25</v>
      </c>
      <c r="CM168" s="570"/>
      <c r="CN168" s="569"/>
      <c r="CO168" s="569"/>
    </row>
    <row r="169" spans="1:94" s="361" customFormat="1" ht="13.5" customHeight="1" x14ac:dyDescent="0.15">
      <c r="A169"/>
      <c r="B169" s="312">
        <v>3</v>
      </c>
      <c r="C169" s="224" t="s">
        <v>411</v>
      </c>
      <c r="D169" s="202"/>
      <c r="E169" s="202"/>
      <c r="F169" s="734"/>
      <c r="G169"/>
      <c r="H169" s="724"/>
      <c r="I169" s="685"/>
      <c r="J169" s="226" t="str">
        <f>IF(COUNTIF(J170:J180,$AA$3)&gt;=ROWS(J170:J180),$AA$3,"")</f>
        <v/>
      </c>
      <c r="K169" s="760"/>
      <c r="L169" s="617">
        <f t="shared" si="108"/>
        <v>2</v>
      </c>
      <c r="M169" s="1">
        <f t="shared" si="109"/>
        <v>2</v>
      </c>
      <c r="N169"/>
      <c r="O169" s="1">
        <f t="shared" si="116"/>
        <v>0</v>
      </c>
      <c r="P169" s="1">
        <f t="shared" si="116"/>
        <v>0</v>
      </c>
      <c r="Q169" s="1">
        <f t="shared" si="116"/>
        <v>0</v>
      </c>
      <c r="R169" s="1">
        <f t="shared" si="115"/>
        <v>0</v>
      </c>
      <c r="S169" s="1">
        <f t="shared" si="115"/>
        <v>0</v>
      </c>
      <c r="T169" s="1">
        <f t="shared" si="115"/>
        <v>0</v>
      </c>
      <c r="U169" s="1">
        <f t="shared" si="95"/>
        <v>0</v>
      </c>
      <c r="V169" s="1">
        <f t="shared" si="95"/>
        <v>0</v>
      </c>
      <c r="W169" s="1">
        <f t="shared" si="95"/>
        <v>0</v>
      </c>
      <c r="X169" s="1">
        <f t="shared" si="95"/>
        <v>0</v>
      </c>
      <c r="Y169" s="1">
        <f t="shared" si="95"/>
        <v>0</v>
      </c>
      <c r="Z169" s="1">
        <f t="shared" si="95"/>
        <v>0</v>
      </c>
      <c r="AA169" s="1">
        <f t="shared" si="112"/>
        <v>0</v>
      </c>
      <c r="AB169"/>
      <c r="AC169" s="686" t="s">
        <v>838</v>
      </c>
      <c r="AD169" s="686" t="s">
        <v>838</v>
      </c>
      <c r="AE169" s="686" t="s">
        <v>838</v>
      </c>
      <c r="AF169" s="686" t="s">
        <v>838</v>
      </c>
      <c r="AG169" s="686" t="s">
        <v>838</v>
      </c>
      <c r="AH169" s="686" t="s">
        <v>838</v>
      </c>
      <c r="AI169" s="686" t="s">
        <v>838</v>
      </c>
      <c r="AJ169" s="686" t="s">
        <v>838</v>
      </c>
      <c r="AK169" s="686" t="s">
        <v>838</v>
      </c>
      <c r="AL169" s="686" t="s">
        <v>838</v>
      </c>
      <c r="AM169" s="686" t="s">
        <v>838</v>
      </c>
      <c r="AN169" s="686" t="s">
        <v>838</v>
      </c>
      <c r="AO169" s="686" t="s">
        <v>838</v>
      </c>
      <c r="AP169"/>
      <c r="AQ169" s="357"/>
      <c r="AR169" s="410">
        <f t="shared" si="117"/>
        <v>3</v>
      </c>
      <c r="AS169" s="362" t="str">
        <f t="shared" si="118"/>
        <v>LR3</v>
      </c>
      <c r="AT169" s="362" t="str">
        <f t="shared" si="123"/>
        <v>周辺環境への配慮</v>
      </c>
      <c r="AU169" s="460">
        <f t="shared" si="107"/>
        <v>0.33333333333333331</v>
      </c>
      <c r="AV169" s="460">
        <f t="shared" si="96"/>
        <v>0.33333333333333331</v>
      </c>
      <c r="AW169" s="460">
        <f t="shared" si="97"/>
        <v>0.33333333333333331</v>
      </c>
      <c r="AX169" s="460">
        <f t="shared" si="98"/>
        <v>0.33333333333333331</v>
      </c>
      <c r="AY169" s="460">
        <f t="shared" si="99"/>
        <v>0.33333333333333331</v>
      </c>
      <c r="AZ169" s="460">
        <f t="shared" si="100"/>
        <v>0.33333333333333331</v>
      </c>
      <c r="BA169" s="460">
        <f t="shared" si="101"/>
        <v>0.33333333333333331</v>
      </c>
      <c r="BB169" s="452">
        <f t="shared" si="102"/>
        <v>0.33333333333333331</v>
      </c>
      <c r="BC169" s="460">
        <f t="shared" si="103"/>
        <v>0.33333333333333331</v>
      </c>
      <c r="BD169" s="460">
        <f t="shared" si="104"/>
        <v>0.33333333333333331</v>
      </c>
      <c r="BE169" s="461">
        <f t="shared" si="90"/>
        <v>0</v>
      </c>
      <c r="BF169" s="460">
        <f t="shared" si="105"/>
        <v>0</v>
      </c>
      <c r="BG169" s="460">
        <f t="shared" si="106"/>
        <v>0</v>
      </c>
      <c r="BH169" s="420"/>
      <c r="BI169" s="387">
        <v>3</v>
      </c>
      <c r="BJ169" s="444" t="s">
        <v>120</v>
      </c>
      <c r="BK169" s="474" t="s">
        <v>475</v>
      </c>
      <c r="BL169" s="429">
        <v>0.33333333333333331</v>
      </c>
      <c r="BM169" s="429">
        <v>0.33333333333333331</v>
      </c>
      <c r="BN169" s="429">
        <v>0.33333333333333331</v>
      </c>
      <c r="BO169" s="429">
        <v>0.33333333333333331</v>
      </c>
      <c r="BP169" s="429">
        <v>0.33333333333333331</v>
      </c>
      <c r="BQ169" s="429">
        <v>0.33333333333333331</v>
      </c>
      <c r="BR169" s="429">
        <v>0.33333333333333331</v>
      </c>
      <c r="BS169" s="429">
        <v>0.33333333333333331</v>
      </c>
      <c r="BT169" s="429">
        <v>0.33333333333333331</v>
      </c>
      <c r="BU169" s="429">
        <v>0.33333333333333331</v>
      </c>
      <c r="BV169" s="547">
        <v>0</v>
      </c>
      <c r="BW169" s="429">
        <v>0</v>
      </c>
      <c r="BX169" s="429">
        <v>0</v>
      </c>
      <c r="BY169"/>
      <c r="BZ169" s="387">
        <v>3</v>
      </c>
      <c r="CA169" s="444" t="s">
        <v>120</v>
      </c>
      <c r="CB169" s="474" t="s">
        <v>475</v>
      </c>
      <c r="CC169" s="429">
        <f t="shared" ref="CC169:CL169" si="126">1/3</f>
        <v>0.33333333333333331</v>
      </c>
      <c r="CD169" s="429">
        <f t="shared" si="126"/>
        <v>0.33333333333333331</v>
      </c>
      <c r="CE169" s="429">
        <f t="shared" si="126"/>
        <v>0.33333333333333331</v>
      </c>
      <c r="CF169" s="429">
        <f t="shared" si="126"/>
        <v>0.33333333333333331</v>
      </c>
      <c r="CG169" s="429">
        <f t="shared" si="126"/>
        <v>0.33333333333333331</v>
      </c>
      <c r="CH169" s="429">
        <f t="shared" si="126"/>
        <v>0.33333333333333331</v>
      </c>
      <c r="CI169" s="429">
        <f t="shared" si="126"/>
        <v>0.33333333333333331</v>
      </c>
      <c r="CJ169" s="429">
        <f t="shared" si="126"/>
        <v>0.33333333333333331</v>
      </c>
      <c r="CK169" s="429">
        <f t="shared" si="126"/>
        <v>0.33333333333333331</v>
      </c>
      <c r="CL169" s="429">
        <f t="shared" si="126"/>
        <v>0.33333333333333331</v>
      </c>
      <c r="CM169" s="547"/>
      <c r="CN169" s="429"/>
      <c r="CO169" s="429"/>
      <c r="CP169"/>
    </row>
    <row r="170" spans="1:94" ht="13.5" customHeight="1" thickBot="1" x14ac:dyDescent="0.2">
      <c r="B170" s="294"/>
      <c r="C170" s="314">
        <v>3.1</v>
      </c>
      <c r="D170" s="254" t="s">
        <v>412</v>
      </c>
      <c r="E170" s="264"/>
      <c r="F170" s="739"/>
      <c r="G170"/>
      <c r="H170" s="725"/>
      <c r="I170" s="722"/>
      <c r="J170" s="208" t="str">
        <f>IF(COUNTIF(J171:J173,$AA$3)&gt;=ROWS(J171:J173),$AA$3,"")</f>
        <v/>
      </c>
      <c r="K170" s="760"/>
      <c r="L170" s="617">
        <f t="shared" si="108"/>
        <v>2</v>
      </c>
      <c r="M170" s="1">
        <f t="shared" si="109"/>
        <v>2</v>
      </c>
      <c r="N170"/>
      <c r="O170" s="1">
        <f t="shared" si="116"/>
        <v>0</v>
      </c>
      <c r="P170" s="1">
        <f t="shared" si="116"/>
        <v>0</v>
      </c>
      <c r="Q170" s="1">
        <f t="shared" si="116"/>
        <v>0</v>
      </c>
      <c r="R170" s="1">
        <f t="shared" si="115"/>
        <v>0</v>
      </c>
      <c r="S170" s="1">
        <f t="shared" si="115"/>
        <v>0</v>
      </c>
      <c r="T170" s="1">
        <f t="shared" si="115"/>
        <v>0</v>
      </c>
      <c r="U170" s="1">
        <f t="shared" si="95"/>
        <v>0</v>
      </c>
      <c r="V170" s="1">
        <f t="shared" si="95"/>
        <v>0</v>
      </c>
      <c r="W170" s="1">
        <f t="shared" si="95"/>
        <v>0</v>
      </c>
      <c r="X170" s="1">
        <f t="shared" si="95"/>
        <v>0</v>
      </c>
      <c r="Y170" s="1">
        <f t="shared" si="95"/>
        <v>0</v>
      </c>
      <c r="Z170" s="1">
        <f t="shared" si="95"/>
        <v>0</v>
      </c>
      <c r="AA170" s="1">
        <f t="shared" si="112"/>
        <v>0</v>
      </c>
      <c r="AB170"/>
      <c r="AC170" s="723" t="s">
        <v>838</v>
      </c>
      <c r="AD170" s="723" t="s">
        <v>838</v>
      </c>
      <c r="AE170" s="723" t="s">
        <v>838</v>
      </c>
      <c r="AF170" s="723" t="s">
        <v>838</v>
      </c>
      <c r="AG170" s="723" t="s">
        <v>838</v>
      </c>
      <c r="AH170" s="723" t="s">
        <v>838</v>
      </c>
      <c r="AI170" s="723" t="s">
        <v>838</v>
      </c>
      <c r="AJ170" s="723" t="s">
        <v>838</v>
      </c>
      <c r="AK170" s="723" t="s">
        <v>838</v>
      </c>
      <c r="AL170" s="723" t="s">
        <v>838</v>
      </c>
      <c r="AM170" s="723" t="s">
        <v>838</v>
      </c>
      <c r="AN170" s="723" t="s">
        <v>838</v>
      </c>
      <c r="AO170" s="723" t="s">
        <v>838</v>
      </c>
      <c r="AP170"/>
      <c r="AQ170" s="335"/>
      <c r="AR170" s="366" t="str">
        <f t="shared" si="117"/>
        <v>3.1</v>
      </c>
      <c r="AS170" s="366" t="str">
        <f t="shared" si="118"/>
        <v>LR3 3</v>
      </c>
      <c r="AT170" s="366" t="str">
        <f t="shared" si="123"/>
        <v>騒音・振動・悪臭の防止</v>
      </c>
      <c r="AU170" s="454">
        <f t="shared" si="107"/>
        <v>0.4</v>
      </c>
      <c r="AV170" s="454">
        <f t="shared" si="96"/>
        <v>0.4</v>
      </c>
      <c r="AW170" s="454">
        <f t="shared" si="97"/>
        <v>0.4</v>
      </c>
      <c r="AX170" s="454">
        <f t="shared" si="98"/>
        <v>0.4</v>
      </c>
      <c r="AY170" s="454">
        <f t="shared" si="99"/>
        <v>0.4</v>
      </c>
      <c r="AZ170" s="454">
        <f t="shared" si="100"/>
        <v>0.4</v>
      </c>
      <c r="BA170" s="454">
        <f t="shared" si="101"/>
        <v>0.4</v>
      </c>
      <c r="BB170" s="456">
        <f t="shared" si="102"/>
        <v>0.4</v>
      </c>
      <c r="BC170" s="454">
        <f t="shared" si="103"/>
        <v>0.4</v>
      </c>
      <c r="BD170" s="454">
        <f t="shared" si="104"/>
        <v>0.4</v>
      </c>
      <c r="BE170" s="455">
        <f t="shared" si="90"/>
        <v>0</v>
      </c>
      <c r="BF170" s="454">
        <f t="shared" si="105"/>
        <v>0</v>
      </c>
      <c r="BG170" s="454">
        <f t="shared" si="106"/>
        <v>0</v>
      </c>
      <c r="BI170" s="376" t="s">
        <v>614</v>
      </c>
      <c r="BJ170" s="425" t="s">
        <v>123</v>
      </c>
      <c r="BK170" s="443" t="s">
        <v>476</v>
      </c>
      <c r="BL170" s="569">
        <v>0.4</v>
      </c>
      <c r="BM170" s="569">
        <v>0.4</v>
      </c>
      <c r="BN170" s="569">
        <v>0.4</v>
      </c>
      <c r="BO170" s="569">
        <v>0.4</v>
      </c>
      <c r="BP170" s="569">
        <v>0.4</v>
      </c>
      <c r="BQ170" s="569">
        <v>0.4</v>
      </c>
      <c r="BR170" s="569">
        <v>0.4</v>
      </c>
      <c r="BS170" s="569">
        <v>0.4</v>
      </c>
      <c r="BT170" s="569">
        <v>0.4</v>
      </c>
      <c r="BU170" s="569">
        <v>0.4</v>
      </c>
      <c r="BV170" s="570"/>
      <c r="BW170" s="569"/>
      <c r="BX170" s="569"/>
      <c r="BZ170" s="376" t="s">
        <v>614</v>
      </c>
      <c r="CA170" s="425" t="s">
        <v>123</v>
      </c>
      <c r="CB170" s="443" t="s">
        <v>476</v>
      </c>
      <c r="CC170" s="569">
        <v>0.4</v>
      </c>
      <c r="CD170" s="569">
        <v>0.4</v>
      </c>
      <c r="CE170" s="569">
        <v>0.4</v>
      </c>
      <c r="CF170" s="569">
        <v>0.4</v>
      </c>
      <c r="CG170" s="569">
        <v>0.4</v>
      </c>
      <c r="CH170" s="569">
        <v>0.4</v>
      </c>
      <c r="CI170" s="569">
        <v>0.4</v>
      </c>
      <c r="CJ170" s="569">
        <v>0.4</v>
      </c>
      <c r="CK170" s="569">
        <v>0.4</v>
      </c>
      <c r="CL170" s="569">
        <v>0.4</v>
      </c>
      <c r="CM170" s="570"/>
      <c r="CN170" s="569"/>
      <c r="CO170" s="569"/>
    </row>
    <row r="171" spans="1:94" ht="13.5" customHeight="1" x14ac:dyDescent="0.15">
      <c r="B171" s="293"/>
      <c r="C171" s="316"/>
      <c r="D171" s="211">
        <v>1</v>
      </c>
      <c r="E171" s="223" t="s">
        <v>413</v>
      </c>
      <c r="F171" s="739"/>
      <c r="G171"/>
      <c r="H171" s="678">
        <f>IF(SUMPRODUCT($AC$7:$AL$7,O171:X171)=0,0,SUMPRODUCT($AC$7:$AL$7,AC171:AL171)/SUMPRODUCT($AC$7:$AL$7,O171:X171))</f>
        <v>4</v>
      </c>
      <c r="I171" s="678">
        <f>IF(SUMPRODUCT($AM$7:$AO$7,Y171:AA171)=0,0,SUMPRODUCT($AM$7:$AO$7,AM171:AO171)/SUMPRODUCT($AM$7:$AO$7,Y171:AA171))</f>
        <v>0</v>
      </c>
      <c r="J171" s="214"/>
      <c r="K171" s="760"/>
      <c r="L171" s="617">
        <f t="shared" si="108"/>
        <v>2</v>
      </c>
      <c r="M171" s="1">
        <f t="shared" si="109"/>
        <v>2</v>
      </c>
      <c r="N171"/>
      <c r="O171" s="1">
        <f t="shared" si="116"/>
        <v>1</v>
      </c>
      <c r="P171" s="1">
        <f t="shared" si="116"/>
        <v>0</v>
      </c>
      <c r="Q171" s="1">
        <f t="shared" si="116"/>
        <v>0</v>
      </c>
      <c r="R171" s="1">
        <f t="shared" si="115"/>
        <v>0</v>
      </c>
      <c r="S171" s="1">
        <f t="shared" si="115"/>
        <v>0</v>
      </c>
      <c r="T171" s="1">
        <f t="shared" si="115"/>
        <v>0</v>
      </c>
      <c r="U171" s="1">
        <f t="shared" si="95"/>
        <v>0</v>
      </c>
      <c r="V171" s="1">
        <f t="shared" si="95"/>
        <v>0</v>
      </c>
      <c r="W171" s="1">
        <f t="shared" si="95"/>
        <v>0</v>
      </c>
      <c r="X171" s="1">
        <f t="shared" si="95"/>
        <v>0</v>
      </c>
      <c r="Y171" s="1">
        <f t="shared" si="95"/>
        <v>0</v>
      </c>
      <c r="Z171" s="1">
        <f t="shared" si="95"/>
        <v>0</v>
      </c>
      <c r="AA171" s="1">
        <f t="shared" si="112"/>
        <v>0</v>
      </c>
      <c r="AB171"/>
      <c r="AC171" s="679">
        <v>4</v>
      </c>
      <c r="AD171" s="679"/>
      <c r="AE171" s="679"/>
      <c r="AF171" s="679"/>
      <c r="AG171" s="679"/>
      <c r="AH171" s="679"/>
      <c r="AI171" s="679"/>
      <c r="AJ171" s="679"/>
      <c r="AK171" s="679"/>
      <c r="AL171" s="679"/>
      <c r="AM171" s="679"/>
      <c r="AN171" s="679"/>
      <c r="AO171" s="679"/>
      <c r="AP171"/>
      <c r="AQ171" s="335"/>
      <c r="AR171" s="366" t="str">
        <f t="shared" si="117"/>
        <v>3.1.1</v>
      </c>
      <c r="AS171" s="366" t="str">
        <f t="shared" si="118"/>
        <v>LR3 3.1</v>
      </c>
      <c r="AT171" s="366" t="str">
        <f t="shared" si="123"/>
        <v>騒音</v>
      </c>
      <c r="AU171" s="454">
        <f t="shared" si="107"/>
        <v>0.33333333333333331</v>
      </c>
      <c r="AV171" s="454">
        <f t="shared" si="96"/>
        <v>0.33333333333333331</v>
      </c>
      <c r="AW171" s="454">
        <f t="shared" si="97"/>
        <v>0.33333333333333331</v>
      </c>
      <c r="AX171" s="454">
        <f t="shared" si="98"/>
        <v>0.33333333333333331</v>
      </c>
      <c r="AY171" s="454">
        <f t="shared" si="99"/>
        <v>0.33333333333333331</v>
      </c>
      <c r="AZ171" s="454">
        <f t="shared" si="100"/>
        <v>0.33333333333333331</v>
      </c>
      <c r="BA171" s="454">
        <f t="shared" si="101"/>
        <v>0.33333333333333331</v>
      </c>
      <c r="BB171" s="456">
        <f t="shared" si="102"/>
        <v>0.33333333333333331</v>
      </c>
      <c r="BC171" s="454">
        <f t="shared" si="103"/>
        <v>0.33333333333333331</v>
      </c>
      <c r="BD171" s="454">
        <f t="shared" si="104"/>
        <v>0.33333333333333331</v>
      </c>
      <c r="BE171" s="455">
        <f t="shared" si="90"/>
        <v>0</v>
      </c>
      <c r="BF171" s="454">
        <f t="shared" si="105"/>
        <v>0</v>
      </c>
      <c r="BG171" s="454">
        <f t="shared" si="106"/>
        <v>0</v>
      </c>
      <c r="BI171" s="376" t="s">
        <v>544</v>
      </c>
      <c r="BJ171" s="393" t="s">
        <v>124</v>
      </c>
      <c r="BK171" s="443" t="s">
        <v>477</v>
      </c>
      <c r="BL171" s="371">
        <v>0.33333333333333331</v>
      </c>
      <c r="BM171" s="371">
        <v>0.33333333333333331</v>
      </c>
      <c r="BN171" s="371">
        <v>0.33333333333333331</v>
      </c>
      <c r="BO171" s="371">
        <v>0.33333333333333331</v>
      </c>
      <c r="BP171" s="371">
        <v>0.33333333333333331</v>
      </c>
      <c r="BQ171" s="371">
        <v>0.33333333333333331</v>
      </c>
      <c r="BR171" s="371">
        <v>0.33333333333333331</v>
      </c>
      <c r="BS171" s="371">
        <v>0.33333333333333331</v>
      </c>
      <c r="BT171" s="371">
        <v>0.33333333333333331</v>
      </c>
      <c r="BU171" s="371">
        <v>0.33333333333333331</v>
      </c>
      <c r="BV171" s="373"/>
      <c r="BW171" s="371"/>
      <c r="BX171" s="371"/>
      <c r="BZ171" s="376" t="s">
        <v>675</v>
      </c>
      <c r="CA171" s="393" t="s">
        <v>124</v>
      </c>
      <c r="CB171" s="443" t="s">
        <v>477</v>
      </c>
      <c r="CC171" s="371">
        <v>0.33333333333333331</v>
      </c>
      <c r="CD171" s="371">
        <v>0.33333333333333331</v>
      </c>
      <c r="CE171" s="371">
        <v>0.33333333333333331</v>
      </c>
      <c r="CF171" s="371">
        <v>0.33333333333333331</v>
      </c>
      <c r="CG171" s="371">
        <v>0.33333333333333331</v>
      </c>
      <c r="CH171" s="371">
        <v>0.33333333333333331</v>
      </c>
      <c r="CI171" s="371">
        <v>0.33333333333333331</v>
      </c>
      <c r="CJ171" s="371">
        <v>0.33333333333333331</v>
      </c>
      <c r="CK171" s="371">
        <v>0.33333333333333331</v>
      </c>
      <c r="CL171" s="371">
        <v>0.33333333333333331</v>
      </c>
      <c r="CM171" s="371"/>
      <c r="CN171" s="371"/>
      <c r="CO171" s="371"/>
    </row>
    <row r="172" spans="1:94" ht="13.5" customHeight="1" x14ac:dyDescent="0.15">
      <c r="B172" s="293"/>
      <c r="C172" s="210"/>
      <c r="D172" s="211">
        <v>2</v>
      </c>
      <c r="E172" s="223" t="s">
        <v>414</v>
      </c>
      <c r="F172" s="739"/>
      <c r="G172"/>
      <c r="H172" s="680">
        <f t="shared" ref="H172:H173" si="127">IF(SUMPRODUCT($AC$7:$AL$7,O172:X172)=0,0,SUMPRODUCT($AC$7:$AL$7,AC172:AL172)/SUMPRODUCT($AC$7:$AL$7,O172:X172))</f>
        <v>4</v>
      </c>
      <c r="I172" s="680">
        <f t="shared" ref="I172:I173" si="128">IF(SUMPRODUCT($AM$7:$AO$7,Y172:AA172)=0,0,SUMPRODUCT($AM$7:$AO$7,AM172:AO172)/SUMPRODUCT($AM$7:$AO$7,Y172:AA172))</f>
        <v>0</v>
      </c>
      <c r="J172" s="220"/>
      <c r="K172" s="760"/>
      <c r="L172" s="617">
        <f t="shared" si="108"/>
        <v>2</v>
      </c>
      <c r="M172" s="1">
        <f t="shared" si="109"/>
        <v>2</v>
      </c>
      <c r="N172"/>
      <c r="O172" s="1">
        <f t="shared" si="116"/>
        <v>1</v>
      </c>
      <c r="P172" s="1">
        <f t="shared" si="116"/>
        <v>0</v>
      </c>
      <c r="Q172" s="1">
        <f t="shared" si="116"/>
        <v>0</v>
      </c>
      <c r="R172" s="1">
        <f t="shared" si="115"/>
        <v>0</v>
      </c>
      <c r="S172" s="1">
        <f t="shared" si="115"/>
        <v>0</v>
      </c>
      <c r="T172" s="1">
        <f t="shared" si="115"/>
        <v>0</v>
      </c>
      <c r="U172" s="1">
        <f t="shared" si="95"/>
        <v>0</v>
      </c>
      <c r="V172" s="1">
        <f t="shared" si="95"/>
        <v>0</v>
      </c>
      <c r="W172" s="1">
        <f t="shared" si="95"/>
        <v>0</v>
      </c>
      <c r="X172" s="1">
        <f t="shared" si="95"/>
        <v>0</v>
      </c>
      <c r="Y172" s="1">
        <f t="shared" si="95"/>
        <v>0</v>
      </c>
      <c r="Z172" s="1">
        <f t="shared" si="95"/>
        <v>0</v>
      </c>
      <c r="AA172" s="1">
        <f t="shared" si="112"/>
        <v>0</v>
      </c>
      <c r="AB172"/>
      <c r="AC172" s="681">
        <v>4</v>
      </c>
      <c r="AD172" s="681"/>
      <c r="AE172" s="681"/>
      <c r="AF172" s="681"/>
      <c r="AG172" s="681"/>
      <c r="AH172" s="681"/>
      <c r="AI172" s="681"/>
      <c r="AJ172" s="681"/>
      <c r="AK172" s="681"/>
      <c r="AL172" s="681"/>
      <c r="AM172" s="681"/>
      <c r="AN172" s="681"/>
      <c r="AO172" s="681"/>
      <c r="AP172"/>
      <c r="AQ172" s="335"/>
      <c r="AR172" s="366" t="str">
        <f t="shared" si="117"/>
        <v>3.1.2</v>
      </c>
      <c r="AS172" s="366" t="str">
        <f t="shared" si="118"/>
        <v>LR3 3.1</v>
      </c>
      <c r="AT172" s="366" t="str">
        <f t="shared" si="123"/>
        <v>振動</v>
      </c>
      <c r="AU172" s="454">
        <f t="shared" si="107"/>
        <v>0.33333333333333331</v>
      </c>
      <c r="AV172" s="454">
        <f t="shared" si="96"/>
        <v>0.33333333333333331</v>
      </c>
      <c r="AW172" s="454">
        <f t="shared" si="97"/>
        <v>0.33333333333333331</v>
      </c>
      <c r="AX172" s="454">
        <f t="shared" si="98"/>
        <v>0.33333333333333331</v>
      </c>
      <c r="AY172" s="454">
        <f t="shared" si="99"/>
        <v>0.33333333333333331</v>
      </c>
      <c r="AZ172" s="454">
        <f t="shared" si="100"/>
        <v>0.33333333333333331</v>
      </c>
      <c r="BA172" s="454">
        <f t="shared" si="101"/>
        <v>0.33333333333333331</v>
      </c>
      <c r="BB172" s="456">
        <f t="shared" si="102"/>
        <v>0.33333333333333331</v>
      </c>
      <c r="BC172" s="454">
        <f t="shared" si="103"/>
        <v>0.33333333333333331</v>
      </c>
      <c r="BD172" s="454">
        <f t="shared" si="104"/>
        <v>0.33333333333333331</v>
      </c>
      <c r="BE172" s="455">
        <f t="shared" ref="BE172:BE180" si="129">IF($M172=0,BV172,CM172)</f>
        <v>0</v>
      </c>
      <c r="BF172" s="454">
        <f t="shared" si="105"/>
        <v>0</v>
      </c>
      <c r="BG172" s="454">
        <f t="shared" si="106"/>
        <v>0</v>
      </c>
      <c r="BI172" s="376" t="s">
        <v>545</v>
      </c>
      <c r="BJ172" s="393" t="s">
        <v>124</v>
      </c>
      <c r="BK172" s="443" t="s">
        <v>478</v>
      </c>
      <c r="BL172" s="371">
        <v>0.33333333333333331</v>
      </c>
      <c r="BM172" s="371">
        <v>0.33333333333333331</v>
      </c>
      <c r="BN172" s="371">
        <v>0.33333333333333331</v>
      </c>
      <c r="BO172" s="371">
        <v>0.33333333333333331</v>
      </c>
      <c r="BP172" s="371">
        <v>0.33333333333333331</v>
      </c>
      <c r="BQ172" s="371">
        <v>0.33333333333333331</v>
      </c>
      <c r="BR172" s="371">
        <v>0.33333333333333331</v>
      </c>
      <c r="BS172" s="371">
        <v>0.33333333333333331</v>
      </c>
      <c r="BT172" s="371">
        <v>0.33333333333333331</v>
      </c>
      <c r="BU172" s="371">
        <v>0.33333333333333331</v>
      </c>
      <c r="BV172" s="373"/>
      <c r="BW172" s="371"/>
      <c r="BX172" s="371"/>
      <c r="BZ172" s="376" t="s">
        <v>545</v>
      </c>
      <c r="CA172" s="393" t="s">
        <v>124</v>
      </c>
      <c r="CB172" s="443" t="s">
        <v>478</v>
      </c>
      <c r="CC172" s="371">
        <v>0.33333333333333331</v>
      </c>
      <c r="CD172" s="371">
        <v>0.33333333333333331</v>
      </c>
      <c r="CE172" s="371">
        <v>0.33333333333333331</v>
      </c>
      <c r="CF172" s="371">
        <v>0.33333333333333331</v>
      </c>
      <c r="CG172" s="371">
        <v>0.33333333333333331</v>
      </c>
      <c r="CH172" s="371">
        <v>0.33333333333333331</v>
      </c>
      <c r="CI172" s="371">
        <v>0.33333333333333331</v>
      </c>
      <c r="CJ172" s="371">
        <v>0.33333333333333331</v>
      </c>
      <c r="CK172" s="371">
        <v>0.33333333333333331</v>
      </c>
      <c r="CL172" s="371">
        <v>0.33333333333333331</v>
      </c>
      <c r="CM172" s="371"/>
      <c r="CN172" s="371"/>
      <c r="CO172" s="371"/>
    </row>
    <row r="173" spans="1:94" ht="13.5" customHeight="1" thickBot="1" x14ac:dyDescent="0.2">
      <c r="B173" s="235"/>
      <c r="C173" s="210"/>
      <c r="D173" s="211">
        <v>3</v>
      </c>
      <c r="E173" s="223" t="s">
        <v>415</v>
      </c>
      <c r="F173" s="739"/>
      <c r="G173"/>
      <c r="H173" s="673">
        <f t="shared" si="127"/>
        <v>4</v>
      </c>
      <c r="I173" s="673">
        <f t="shared" si="128"/>
        <v>0</v>
      </c>
      <c r="J173" s="217"/>
      <c r="K173" s="760"/>
      <c r="L173" s="617">
        <f t="shared" si="108"/>
        <v>2</v>
      </c>
      <c r="M173" s="1">
        <f t="shared" si="109"/>
        <v>2</v>
      </c>
      <c r="N173"/>
      <c r="O173" s="1">
        <f t="shared" si="116"/>
        <v>1</v>
      </c>
      <c r="P173" s="1">
        <f t="shared" si="116"/>
        <v>0</v>
      </c>
      <c r="Q173" s="1">
        <f t="shared" si="116"/>
        <v>0</v>
      </c>
      <c r="R173" s="1">
        <f t="shared" si="115"/>
        <v>0</v>
      </c>
      <c r="S173" s="1">
        <f t="shared" si="115"/>
        <v>0</v>
      </c>
      <c r="T173" s="1">
        <f t="shared" si="115"/>
        <v>0</v>
      </c>
      <c r="U173" s="1">
        <f t="shared" si="95"/>
        <v>0</v>
      </c>
      <c r="V173" s="1">
        <f t="shared" si="95"/>
        <v>0</v>
      </c>
      <c r="W173" s="1">
        <f t="shared" si="95"/>
        <v>0</v>
      </c>
      <c r="X173" s="1">
        <f t="shared" si="95"/>
        <v>0</v>
      </c>
      <c r="Y173" s="1">
        <f t="shared" si="95"/>
        <v>0</v>
      </c>
      <c r="Z173" s="1">
        <f t="shared" si="95"/>
        <v>0</v>
      </c>
      <c r="AA173" s="1">
        <f t="shared" si="112"/>
        <v>0</v>
      </c>
      <c r="AB173"/>
      <c r="AC173" s="674">
        <v>4</v>
      </c>
      <c r="AD173" s="674"/>
      <c r="AE173" s="674"/>
      <c r="AF173" s="674"/>
      <c r="AG173" s="674"/>
      <c r="AH173" s="674"/>
      <c r="AI173" s="674"/>
      <c r="AJ173" s="674"/>
      <c r="AK173" s="674"/>
      <c r="AL173" s="674"/>
      <c r="AM173" s="674"/>
      <c r="AN173" s="674"/>
      <c r="AO173" s="674"/>
      <c r="AP173"/>
      <c r="AQ173" s="335"/>
      <c r="AR173" s="366" t="str">
        <f t="shared" si="117"/>
        <v>3.1.3</v>
      </c>
      <c r="AS173" s="366" t="str">
        <f t="shared" si="118"/>
        <v>LR3 3.1</v>
      </c>
      <c r="AT173" s="366" t="str">
        <f t="shared" si="123"/>
        <v>悪臭</v>
      </c>
      <c r="AU173" s="454">
        <f t="shared" si="107"/>
        <v>0.33333333333333331</v>
      </c>
      <c r="AV173" s="454">
        <f t="shared" si="96"/>
        <v>0.33333333333333331</v>
      </c>
      <c r="AW173" s="454">
        <f t="shared" si="97"/>
        <v>0.33333333333333331</v>
      </c>
      <c r="AX173" s="454">
        <f t="shared" si="98"/>
        <v>0.33333333333333331</v>
      </c>
      <c r="AY173" s="454">
        <f t="shared" si="99"/>
        <v>0.33333333333333331</v>
      </c>
      <c r="AZ173" s="454">
        <f t="shared" si="100"/>
        <v>0.33333333333333331</v>
      </c>
      <c r="BA173" s="454">
        <f t="shared" si="101"/>
        <v>0.33333333333333331</v>
      </c>
      <c r="BB173" s="456">
        <f t="shared" si="102"/>
        <v>0.33333333333333331</v>
      </c>
      <c r="BC173" s="454">
        <f t="shared" si="103"/>
        <v>0.33333333333333331</v>
      </c>
      <c r="BD173" s="454">
        <f t="shared" si="104"/>
        <v>0.33333333333333331</v>
      </c>
      <c r="BE173" s="455">
        <f t="shared" si="129"/>
        <v>0</v>
      </c>
      <c r="BF173" s="454">
        <f t="shared" si="105"/>
        <v>0</v>
      </c>
      <c r="BG173" s="454">
        <f t="shared" si="106"/>
        <v>0</v>
      </c>
      <c r="BI173" s="376" t="s">
        <v>547</v>
      </c>
      <c r="BJ173" s="393" t="s">
        <v>124</v>
      </c>
      <c r="BK173" s="443" t="s">
        <v>448</v>
      </c>
      <c r="BL173" s="371">
        <v>0.33333333333333331</v>
      </c>
      <c r="BM173" s="371">
        <v>0.33333333333333331</v>
      </c>
      <c r="BN173" s="371">
        <v>0.33333333333333331</v>
      </c>
      <c r="BO173" s="371">
        <v>0.33333333333333331</v>
      </c>
      <c r="BP173" s="371">
        <v>0.33333333333333331</v>
      </c>
      <c r="BQ173" s="371">
        <v>0.33333333333333331</v>
      </c>
      <c r="BR173" s="371">
        <v>0.33333333333333331</v>
      </c>
      <c r="BS173" s="371">
        <v>0.33333333333333331</v>
      </c>
      <c r="BT173" s="371">
        <v>0.33333333333333331</v>
      </c>
      <c r="BU173" s="371">
        <v>0.33333333333333331</v>
      </c>
      <c r="BV173" s="373"/>
      <c r="BW173" s="371"/>
      <c r="BX173" s="371"/>
      <c r="BZ173" s="376" t="s">
        <v>676</v>
      </c>
      <c r="CA173" s="393" t="s">
        <v>124</v>
      </c>
      <c r="CB173" s="443" t="s">
        <v>448</v>
      </c>
      <c r="CC173" s="371">
        <v>0.33333333333333331</v>
      </c>
      <c r="CD173" s="371">
        <v>0.33333333333333331</v>
      </c>
      <c r="CE173" s="371">
        <v>0.33333333333333331</v>
      </c>
      <c r="CF173" s="371">
        <v>0.33333333333333331</v>
      </c>
      <c r="CG173" s="371">
        <v>0.33333333333333331</v>
      </c>
      <c r="CH173" s="371">
        <v>0.33333333333333331</v>
      </c>
      <c r="CI173" s="371">
        <v>0.33333333333333331</v>
      </c>
      <c r="CJ173" s="371">
        <v>0.33333333333333331</v>
      </c>
      <c r="CK173" s="371">
        <v>0.33333333333333331</v>
      </c>
      <c r="CL173" s="371">
        <v>0.33333333333333331</v>
      </c>
      <c r="CM173" s="371"/>
      <c r="CN173" s="371"/>
      <c r="CO173" s="371"/>
    </row>
    <row r="174" spans="1:94" ht="13.5" customHeight="1" thickBot="1" x14ac:dyDescent="0.2">
      <c r="B174" s="294"/>
      <c r="C174" s="314">
        <v>3.2</v>
      </c>
      <c r="D174" s="254" t="s">
        <v>295</v>
      </c>
      <c r="E174" s="259"/>
      <c r="F174" s="739"/>
      <c r="G174"/>
      <c r="H174" s="726"/>
      <c r="I174" s="727"/>
      <c r="J174" s="208" t="str">
        <f>IF(COUNTIF(J175:J176,$AA$3)&gt;=ROWS(J175:J176),$AA$3,"")</f>
        <v/>
      </c>
      <c r="K174" s="760"/>
      <c r="L174" s="617">
        <f t="shared" si="108"/>
        <v>2</v>
      </c>
      <c r="M174" s="1">
        <f t="shared" si="109"/>
        <v>2</v>
      </c>
      <c r="N174"/>
      <c r="O174" s="1">
        <f t="shared" si="116"/>
        <v>0</v>
      </c>
      <c r="P174" s="1">
        <f t="shared" si="116"/>
        <v>0</v>
      </c>
      <c r="Q174" s="1">
        <f t="shared" si="116"/>
        <v>0</v>
      </c>
      <c r="R174" s="1">
        <f t="shared" si="115"/>
        <v>0</v>
      </c>
      <c r="S174" s="1">
        <f t="shared" si="115"/>
        <v>0</v>
      </c>
      <c r="T174" s="1">
        <f t="shared" si="115"/>
        <v>0</v>
      </c>
      <c r="U174" s="1">
        <f t="shared" si="95"/>
        <v>0</v>
      </c>
      <c r="V174" s="1">
        <f t="shared" si="95"/>
        <v>0</v>
      </c>
      <c r="W174" s="1">
        <f t="shared" si="95"/>
        <v>0</v>
      </c>
      <c r="X174" s="1">
        <f t="shared" si="95"/>
        <v>0</v>
      </c>
      <c r="Y174" s="1">
        <f t="shared" si="95"/>
        <v>0</v>
      </c>
      <c r="Z174" s="1">
        <f t="shared" si="95"/>
        <v>0</v>
      </c>
      <c r="AA174" s="1">
        <f t="shared" si="112"/>
        <v>0</v>
      </c>
      <c r="AB174"/>
      <c r="AC174" s="728" t="s">
        <v>839</v>
      </c>
      <c r="AD174" s="728" t="s">
        <v>839</v>
      </c>
      <c r="AE174" s="728" t="s">
        <v>839</v>
      </c>
      <c r="AF174" s="728" t="s">
        <v>839</v>
      </c>
      <c r="AG174" s="728" t="s">
        <v>839</v>
      </c>
      <c r="AH174" s="728" t="s">
        <v>839</v>
      </c>
      <c r="AI174" s="728" t="s">
        <v>839</v>
      </c>
      <c r="AJ174" s="728" t="s">
        <v>839</v>
      </c>
      <c r="AK174" s="728" t="s">
        <v>839</v>
      </c>
      <c r="AL174" s="728" t="s">
        <v>839</v>
      </c>
      <c r="AM174" s="728" t="s">
        <v>839</v>
      </c>
      <c r="AN174" s="728" t="s">
        <v>839</v>
      </c>
      <c r="AO174" s="728" t="s">
        <v>839</v>
      </c>
      <c r="AP174"/>
      <c r="AQ174" s="335"/>
      <c r="AR174" s="366" t="str">
        <f t="shared" si="117"/>
        <v>3.2</v>
      </c>
      <c r="AS174" s="366" t="str">
        <f t="shared" si="118"/>
        <v>LR3 3</v>
      </c>
      <c r="AT174" s="366" t="str">
        <f t="shared" si="123"/>
        <v>風害・砂塵、日照阻害の抑制</v>
      </c>
      <c r="AU174" s="454">
        <f t="shared" si="107"/>
        <v>0.4</v>
      </c>
      <c r="AV174" s="454">
        <f t="shared" si="96"/>
        <v>0.4</v>
      </c>
      <c r="AW174" s="454">
        <f t="shared" si="97"/>
        <v>0.4</v>
      </c>
      <c r="AX174" s="454">
        <f t="shared" si="98"/>
        <v>0.4</v>
      </c>
      <c r="AY174" s="454">
        <f t="shared" si="99"/>
        <v>0.4</v>
      </c>
      <c r="AZ174" s="454">
        <f t="shared" si="100"/>
        <v>0.4</v>
      </c>
      <c r="BA174" s="454">
        <f t="shared" si="101"/>
        <v>0.4</v>
      </c>
      <c r="BB174" s="456">
        <f t="shared" si="102"/>
        <v>0.4</v>
      </c>
      <c r="BC174" s="454">
        <f t="shared" si="103"/>
        <v>0.4</v>
      </c>
      <c r="BD174" s="454">
        <f t="shared" si="104"/>
        <v>0.4</v>
      </c>
      <c r="BE174" s="455">
        <f t="shared" si="129"/>
        <v>0</v>
      </c>
      <c r="BF174" s="454">
        <f t="shared" si="105"/>
        <v>0</v>
      </c>
      <c r="BG174" s="454">
        <f t="shared" si="106"/>
        <v>0</v>
      </c>
      <c r="BI174" s="376" t="s">
        <v>728</v>
      </c>
      <c r="BJ174" s="425" t="s">
        <v>123</v>
      </c>
      <c r="BK174" s="443" t="s">
        <v>907</v>
      </c>
      <c r="BL174" s="569">
        <v>0.4</v>
      </c>
      <c r="BM174" s="569">
        <v>0.4</v>
      </c>
      <c r="BN174" s="569">
        <v>0.4</v>
      </c>
      <c r="BO174" s="569">
        <v>0.4</v>
      </c>
      <c r="BP174" s="569">
        <v>0.4</v>
      </c>
      <c r="BQ174" s="569">
        <v>0.4</v>
      </c>
      <c r="BR174" s="569">
        <v>0.4</v>
      </c>
      <c r="BS174" s="569">
        <v>0.4</v>
      </c>
      <c r="BT174" s="569">
        <v>0.4</v>
      </c>
      <c r="BU174" s="569">
        <v>0.4</v>
      </c>
      <c r="BV174" s="570"/>
      <c r="BW174" s="569"/>
      <c r="BX174" s="569"/>
      <c r="BZ174" s="376" t="s">
        <v>618</v>
      </c>
      <c r="CA174" s="425" t="s">
        <v>123</v>
      </c>
      <c r="CB174" s="443" t="s">
        <v>677</v>
      </c>
      <c r="CC174" s="569">
        <v>0.4</v>
      </c>
      <c r="CD174" s="569">
        <v>0.4</v>
      </c>
      <c r="CE174" s="569">
        <v>0.4</v>
      </c>
      <c r="CF174" s="569">
        <v>0.4</v>
      </c>
      <c r="CG174" s="569">
        <v>0.4</v>
      </c>
      <c r="CH174" s="569">
        <v>0.4</v>
      </c>
      <c r="CI174" s="569">
        <v>0.4</v>
      </c>
      <c r="CJ174" s="569">
        <v>0.4</v>
      </c>
      <c r="CK174" s="569">
        <v>0.4</v>
      </c>
      <c r="CL174" s="569">
        <v>0.4</v>
      </c>
      <c r="CM174" s="570"/>
      <c r="CN174" s="569"/>
      <c r="CO174" s="569"/>
    </row>
    <row r="175" spans="1:94" ht="13.5" customHeight="1" x14ac:dyDescent="0.15">
      <c r="B175" s="291"/>
      <c r="C175" s="316"/>
      <c r="D175" s="211">
        <v>1</v>
      </c>
      <c r="E175" s="254" t="s">
        <v>436</v>
      </c>
      <c r="F175" s="739"/>
      <c r="G175"/>
      <c r="H175" s="678">
        <f>IF(SUMPRODUCT($AC$7:$AL$7,O175:X175)=0,0,SUMPRODUCT($AC$7:$AL$7,AC175:AL175)/SUMPRODUCT($AC$7:$AL$7,O175:X175))</f>
        <v>4</v>
      </c>
      <c r="I175" s="678">
        <f>IF(SUMPRODUCT($AM$7:$AO$7,Y175:AA175)=0,0,SUMPRODUCT($AM$7:$AO$7,AM175:AO175)/SUMPRODUCT($AM$7:$AO$7,Y175:AA175))</f>
        <v>0</v>
      </c>
      <c r="J175" s="214"/>
      <c r="K175" s="760"/>
      <c r="L175" s="617">
        <f t="shared" si="108"/>
        <v>2</v>
      </c>
      <c r="M175" s="1">
        <f t="shared" si="109"/>
        <v>2</v>
      </c>
      <c r="N175"/>
      <c r="O175" s="1">
        <f t="shared" si="116"/>
        <v>1</v>
      </c>
      <c r="P175" s="1">
        <f t="shared" si="116"/>
        <v>0</v>
      </c>
      <c r="Q175" s="1">
        <f t="shared" si="116"/>
        <v>0</v>
      </c>
      <c r="R175" s="1">
        <f t="shared" si="115"/>
        <v>0</v>
      </c>
      <c r="S175" s="1">
        <f t="shared" si="115"/>
        <v>0</v>
      </c>
      <c r="T175" s="1">
        <f t="shared" si="115"/>
        <v>0</v>
      </c>
      <c r="U175" s="1">
        <f t="shared" si="95"/>
        <v>0</v>
      </c>
      <c r="V175" s="1">
        <f t="shared" si="95"/>
        <v>0</v>
      </c>
      <c r="W175" s="1">
        <f t="shared" si="95"/>
        <v>0</v>
      </c>
      <c r="X175" s="1">
        <f t="shared" si="95"/>
        <v>0</v>
      </c>
      <c r="Y175" s="1">
        <f t="shared" si="95"/>
        <v>0</v>
      </c>
      <c r="Z175" s="1">
        <f t="shared" si="95"/>
        <v>0</v>
      </c>
      <c r="AA175" s="1">
        <f t="shared" si="112"/>
        <v>0</v>
      </c>
      <c r="AB175"/>
      <c r="AC175" s="679">
        <v>4</v>
      </c>
      <c r="AD175" s="679"/>
      <c r="AE175" s="679"/>
      <c r="AF175" s="679"/>
      <c r="AG175" s="679"/>
      <c r="AH175" s="679"/>
      <c r="AI175" s="679"/>
      <c r="AJ175" s="679"/>
      <c r="AK175" s="679"/>
      <c r="AL175" s="679"/>
      <c r="AM175" s="679"/>
      <c r="AN175" s="679"/>
      <c r="AO175" s="679"/>
      <c r="AP175"/>
      <c r="AQ175" s="335"/>
      <c r="AR175" s="366" t="str">
        <f t="shared" si="117"/>
        <v>3.2.1</v>
      </c>
      <c r="AS175" s="366" t="str">
        <f t="shared" si="118"/>
        <v>LR3 3.2</v>
      </c>
      <c r="AT175" s="366" t="str">
        <f t="shared" si="123"/>
        <v>風害の抑制</v>
      </c>
      <c r="AU175" s="454">
        <f t="shared" si="107"/>
        <v>0.7</v>
      </c>
      <c r="AV175" s="454">
        <f t="shared" si="96"/>
        <v>0.7</v>
      </c>
      <c r="AW175" s="454">
        <f t="shared" si="97"/>
        <v>0.7</v>
      </c>
      <c r="AX175" s="454">
        <f t="shared" si="98"/>
        <v>0.7</v>
      </c>
      <c r="AY175" s="454">
        <f t="shared" si="99"/>
        <v>0.7</v>
      </c>
      <c r="AZ175" s="454">
        <f t="shared" si="100"/>
        <v>0.7</v>
      </c>
      <c r="BA175" s="454">
        <f t="shared" si="101"/>
        <v>0.7</v>
      </c>
      <c r="BB175" s="456">
        <f t="shared" si="102"/>
        <v>0.7</v>
      </c>
      <c r="BC175" s="454">
        <f t="shared" si="103"/>
        <v>0.7</v>
      </c>
      <c r="BD175" s="454">
        <f t="shared" si="104"/>
        <v>0.6</v>
      </c>
      <c r="BE175" s="455">
        <f t="shared" si="129"/>
        <v>0</v>
      </c>
      <c r="BF175" s="454">
        <f t="shared" si="105"/>
        <v>0</v>
      </c>
      <c r="BG175" s="454">
        <f t="shared" si="106"/>
        <v>0</v>
      </c>
      <c r="BI175" s="376" t="s">
        <v>548</v>
      </c>
      <c r="BJ175" s="425" t="s">
        <v>125</v>
      </c>
      <c r="BK175" s="426" t="s">
        <v>436</v>
      </c>
      <c r="BL175" s="371">
        <v>0.7</v>
      </c>
      <c r="BM175" s="371">
        <v>0.7</v>
      </c>
      <c r="BN175" s="371">
        <v>0.7</v>
      </c>
      <c r="BO175" s="371">
        <v>0.7</v>
      </c>
      <c r="BP175" s="371">
        <v>0.7</v>
      </c>
      <c r="BQ175" s="371">
        <v>0.7</v>
      </c>
      <c r="BR175" s="371">
        <v>0.7</v>
      </c>
      <c r="BS175" s="371">
        <v>0.7</v>
      </c>
      <c r="BT175" s="371">
        <v>0.7</v>
      </c>
      <c r="BU175" s="614">
        <v>0.6</v>
      </c>
      <c r="BV175" s="570"/>
      <c r="BW175" s="569"/>
      <c r="BX175" s="569"/>
      <c r="BZ175" s="376" t="s">
        <v>548</v>
      </c>
      <c r="CA175" s="425" t="s">
        <v>125</v>
      </c>
      <c r="CB175" s="426" t="s">
        <v>678</v>
      </c>
      <c r="CC175" s="371">
        <v>0.7</v>
      </c>
      <c r="CD175" s="371">
        <v>0.7</v>
      </c>
      <c r="CE175" s="371">
        <v>0.7</v>
      </c>
      <c r="CF175" s="371">
        <v>0.7</v>
      </c>
      <c r="CG175" s="371">
        <v>0.7</v>
      </c>
      <c r="CH175" s="371">
        <v>0.7</v>
      </c>
      <c r="CI175" s="371">
        <v>0.7</v>
      </c>
      <c r="CJ175" s="371">
        <v>0.7</v>
      </c>
      <c r="CK175" s="371">
        <v>0.7</v>
      </c>
      <c r="CL175" s="569">
        <v>0.6</v>
      </c>
      <c r="CM175" s="570"/>
      <c r="CN175" s="569"/>
      <c r="CO175" s="569"/>
    </row>
    <row r="176" spans="1:94" ht="13.5" customHeight="1" x14ac:dyDescent="0.15">
      <c r="B176" s="294"/>
      <c r="C176" s="210"/>
      <c r="D176" s="211">
        <v>2</v>
      </c>
      <c r="E176" s="254" t="s">
        <v>479</v>
      </c>
      <c r="F176" s="739"/>
      <c r="G176"/>
      <c r="H176" s="680">
        <f t="shared" ref="H176:H177" si="130">IF(SUMPRODUCT($AC$7:$AL$7,O176:X176)=0,0,SUMPRODUCT($AC$7:$AL$7,AC176:AL176)/SUMPRODUCT($AC$7:$AL$7,O176:X176))</f>
        <v>0</v>
      </c>
      <c r="I176" s="680">
        <f t="shared" ref="I176:I177" si="131">IF(SUMPRODUCT($AM$7:$AO$7,Y176:AA176)=0,0,SUMPRODUCT($AM$7:$AO$7,AM176:AO176)/SUMPRODUCT($AM$7:$AO$7,Y176:AA176))</f>
        <v>0</v>
      </c>
      <c r="J176" s="220"/>
      <c r="K176" s="760"/>
      <c r="L176" s="617">
        <f t="shared" si="108"/>
        <v>2</v>
      </c>
      <c r="M176" s="1">
        <f t="shared" si="109"/>
        <v>2</v>
      </c>
      <c r="N176"/>
      <c r="O176" s="1">
        <f t="shared" si="116"/>
        <v>0</v>
      </c>
      <c r="P176" s="1">
        <f t="shared" si="116"/>
        <v>0</v>
      </c>
      <c r="Q176" s="1">
        <f t="shared" si="116"/>
        <v>0</v>
      </c>
      <c r="R176" s="1">
        <f t="shared" si="115"/>
        <v>0</v>
      </c>
      <c r="S176" s="1">
        <f t="shared" si="115"/>
        <v>0</v>
      </c>
      <c r="T176" s="1">
        <f t="shared" si="115"/>
        <v>0</v>
      </c>
      <c r="U176" s="1">
        <f t="shared" si="95"/>
        <v>0</v>
      </c>
      <c r="V176" s="1">
        <f t="shared" si="95"/>
        <v>0</v>
      </c>
      <c r="W176" s="1">
        <f t="shared" si="95"/>
        <v>0</v>
      </c>
      <c r="X176" s="1">
        <f t="shared" si="95"/>
        <v>0</v>
      </c>
      <c r="Y176" s="1">
        <f t="shared" si="95"/>
        <v>0</v>
      </c>
      <c r="Z176" s="1">
        <f t="shared" si="95"/>
        <v>0</v>
      </c>
      <c r="AA176" s="1">
        <f t="shared" si="112"/>
        <v>0</v>
      </c>
      <c r="AB176"/>
      <c r="AC176" s="681"/>
      <c r="AD176" s="681"/>
      <c r="AE176" s="681"/>
      <c r="AF176" s="681"/>
      <c r="AG176" s="681"/>
      <c r="AH176" s="681"/>
      <c r="AI176" s="681"/>
      <c r="AJ176" s="681"/>
      <c r="AK176" s="681"/>
      <c r="AL176" s="681"/>
      <c r="AM176" s="681"/>
      <c r="AN176" s="681"/>
      <c r="AO176" s="681"/>
      <c r="AP176"/>
      <c r="AQ176" s="335"/>
      <c r="AR176" s="367" t="str">
        <f t="shared" si="117"/>
        <v>3.2.2</v>
      </c>
      <c r="AS176" s="367" t="str">
        <f t="shared" si="118"/>
        <v>LR3 3.2</v>
      </c>
      <c r="AT176" s="400" t="str">
        <f t="shared" si="123"/>
        <v>砂塵の抑制</v>
      </c>
      <c r="AU176" s="454">
        <f t="shared" si="107"/>
        <v>0</v>
      </c>
      <c r="AV176" s="454">
        <f t="shared" si="96"/>
        <v>0</v>
      </c>
      <c r="AW176" s="454">
        <f t="shared" si="97"/>
        <v>0</v>
      </c>
      <c r="AX176" s="454">
        <f t="shared" si="98"/>
        <v>0</v>
      </c>
      <c r="AY176" s="454">
        <f t="shared" si="99"/>
        <v>0</v>
      </c>
      <c r="AZ176" s="454">
        <f t="shared" si="100"/>
        <v>0</v>
      </c>
      <c r="BA176" s="454">
        <f t="shared" si="101"/>
        <v>0</v>
      </c>
      <c r="BB176" s="456">
        <f t="shared" si="102"/>
        <v>0</v>
      </c>
      <c r="BC176" s="454">
        <f t="shared" si="103"/>
        <v>0</v>
      </c>
      <c r="BD176" s="454">
        <f t="shared" si="104"/>
        <v>0.2</v>
      </c>
      <c r="BE176" s="455">
        <f t="shared" si="129"/>
        <v>0</v>
      </c>
      <c r="BF176" s="454">
        <f t="shared" si="105"/>
        <v>0</v>
      </c>
      <c r="BG176" s="454">
        <f t="shared" si="106"/>
        <v>0</v>
      </c>
      <c r="BI176" s="376" t="s">
        <v>118</v>
      </c>
      <c r="BJ176" s="425" t="s">
        <v>126</v>
      </c>
      <c r="BK176" s="426" t="s">
        <v>479</v>
      </c>
      <c r="BL176" s="371"/>
      <c r="BM176" s="371"/>
      <c r="BN176" s="371"/>
      <c r="BO176" s="371"/>
      <c r="BP176" s="371"/>
      <c r="BQ176" s="371"/>
      <c r="BR176" s="371"/>
      <c r="BS176" s="371"/>
      <c r="BT176" s="371"/>
      <c r="BU176" s="614">
        <v>0.2</v>
      </c>
      <c r="BV176" s="570"/>
      <c r="BW176" s="569"/>
      <c r="BX176" s="569"/>
      <c r="BZ176" s="376" t="s">
        <v>550</v>
      </c>
      <c r="CA176" s="425" t="s">
        <v>679</v>
      </c>
      <c r="CB176" s="426" t="s">
        <v>479</v>
      </c>
      <c r="CC176" s="371"/>
      <c r="CD176" s="371"/>
      <c r="CE176" s="371"/>
      <c r="CF176" s="371"/>
      <c r="CG176" s="371"/>
      <c r="CH176" s="371"/>
      <c r="CI176" s="371"/>
      <c r="CJ176" s="371"/>
      <c r="CK176" s="371"/>
      <c r="CL176" s="569">
        <v>0.2</v>
      </c>
      <c r="CM176" s="570"/>
      <c r="CN176" s="569"/>
      <c r="CO176" s="569"/>
    </row>
    <row r="177" spans="2:93" s="326" customFormat="1" ht="13.5" customHeight="1" thickBot="1" x14ac:dyDescent="0.2">
      <c r="B177" s="294"/>
      <c r="C177" s="210"/>
      <c r="D177" s="253">
        <v>3</v>
      </c>
      <c r="E177" s="254" t="s">
        <v>480</v>
      </c>
      <c r="F177" s="739"/>
      <c r="G177"/>
      <c r="H177" s="673">
        <f t="shared" si="130"/>
        <v>4</v>
      </c>
      <c r="I177" s="673">
        <f t="shared" si="131"/>
        <v>0</v>
      </c>
      <c r="J177" s="217"/>
      <c r="K177" s="760"/>
      <c r="L177" s="617">
        <f t="shared" si="108"/>
        <v>2</v>
      </c>
      <c r="M177" s="1">
        <f t="shared" si="109"/>
        <v>2</v>
      </c>
      <c r="N177"/>
      <c r="O177" s="1">
        <f t="shared" si="116"/>
        <v>1</v>
      </c>
      <c r="P177" s="1">
        <f t="shared" si="116"/>
        <v>0</v>
      </c>
      <c r="Q177" s="1">
        <f t="shared" si="116"/>
        <v>0</v>
      </c>
      <c r="R177" s="1">
        <f t="shared" si="115"/>
        <v>0</v>
      </c>
      <c r="S177" s="1">
        <f t="shared" si="115"/>
        <v>0</v>
      </c>
      <c r="T177" s="1">
        <f t="shared" si="115"/>
        <v>0</v>
      </c>
      <c r="U177" s="1">
        <f t="shared" si="95"/>
        <v>0</v>
      </c>
      <c r="V177" s="1">
        <f t="shared" si="95"/>
        <v>0</v>
      </c>
      <c r="W177" s="1">
        <f t="shared" si="95"/>
        <v>0</v>
      </c>
      <c r="X177" s="1">
        <f t="shared" si="95"/>
        <v>0</v>
      </c>
      <c r="Y177" s="1">
        <f t="shared" si="95"/>
        <v>0</v>
      </c>
      <c r="Z177" s="1">
        <f t="shared" si="95"/>
        <v>0</v>
      </c>
      <c r="AA177" s="1">
        <f t="shared" si="112"/>
        <v>0</v>
      </c>
      <c r="AB177"/>
      <c r="AC177" s="681">
        <v>4</v>
      </c>
      <c r="AD177" s="681"/>
      <c r="AE177" s="681"/>
      <c r="AF177" s="681"/>
      <c r="AG177" s="681"/>
      <c r="AH177" s="681"/>
      <c r="AI177" s="681"/>
      <c r="AJ177" s="681"/>
      <c r="AK177" s="681"/>
      <c r="AL177" s="681"/>
      <c r="AM177" s="681"/>
      <c r="AN177" s="681"/>
      <c r="AO177" s="681"/>
      <c r="AP177"/>
      <c r="AQ177" s="335"/>
      <c r="AR177" s="367" t="str">
        <f t="shared" ref="AR177:AT177" si="132">IF($AR$3=1,BI177,BZ177)</f>
        <v>3.2.3</v>
      </c>
      <c r="AS177" s="367" t="str">
        <f t="shared" si="132"/>
        <v>LR3 3.2</v>
      </c>
      <c r="AT177" s="400" t="str">
        <f t="shared" si="132"/>
        <v>日照阻害の抑制</v>
      </c>
      <c r="AU177" s="454">
        <f t="shared" si="107"/>
        <v>0.3</v>
      </c>
      <c r="AV177" s="454">
        <f t="shared" si="96"/>
        <v>0.3</v>
      </c>
      <c r="AW177" s="454">
        <f t="shared" si="97"/>
        <v>0.3</v>
      </c>
      <c r="AX177" s="454">
        <f t="shared" si="98"/>
        <v>0.3</v>
      </c>
      <c r="AY177" s="454">
        <f t="shared" si="99"/>
        <v>0.3</v>
      </c>
      <c r="AZ177" s="454">
        <f t="shared" si="100"/>
        <v>0.3</v>
      </c>
      <c r="BA177" s="454">
        <f t="shared" si="101"/>
        <v>0.3</v>
      </c>
      <c r="BB177" s="456">
        <f t="shared" si="102"/>
        <v>0.3</v>
      </c>
      <c r="BC177" s="454">
        <f t="shared" si="103"/>
        <v>0.3</v>
      </c>
      <c r="BD177" s="454">
        <f t="shared" si="104"/>
        <v>0.2</v>
      </c>
      <c r="BE177" s="455">
        <f t="shared" si="129"/>
        <v>0</v>
      </c>
      <c r="BF177" s="454">
        <f t="shared" si="105"/>
        <v>0</v>
      </c>
      <c r="BG177" s="454">
        <f t="shared" si="106"/>
        <v>0</v>
      </c>
      <c r="BH177" s="325"/>
      <c r="BI177" s="376" t="s">
        <v>550</v>
      </c>
      <c r="BJ177" s="425" t="s">
        <v>125</v>
      </c>
      <c r="BK177" s="426" t="s">
        <v>480</v>
      </c>
      <c r="BL177" s="371">
        <v>0.3</v>
      </c>
      <c r="BM177" s="371">
        <v>0.3</v>
      </c>
      <c r="BN177" s="371">
        <v>0.3</v>
      </c>
      <c r="BO177" s="371">
        <v>0.3</v>
      </c>
      <c r="BP177" s="371">
        <v>0.3</v>
      </c>
      <c r="BQ177" s="371">
        <v>0.3</v>
      </c>
      <c r="BR177" s="371">
        <v>0.3</v>
      </c>
      <c r="BS177" s="371">
        <v>0.3</v>
      </c>
      <c r="BT177" s="371">
        <v>0.3</v>
      </c>
      <c r="BU177" s="614">
        <v>0.2</v>
      </c>
      <c r="BV177" s="570"/>
      <c r="BW177" s="569"/>
      <c r="BX177" s="569"/>
      <c r="BY177"/>
      <c r="BZ177" s="376" t="s">
        <v>665</v>
      </c>
      <c r="CA177" s="425" t="s">
        <v>125</v>
      </c>
      <c r="CB177" s="426" t="s">
        <v>680</v>
      </c>
      <c r="CC177" s="371">
        <v>0.3</v>
      </c>
      <c r="CD177" s="371">
        <v>0.3</v>
      </c>
      <c r="CE177" s="371">
        <v>0.3</v>
      </c>
      <c r="CF177" s="371">
        <v>0.3</v>
      </c>
      <c r="CG177" s="371">
        <v>0.3</v>
      </c>
      <c r="CH177" s="371">
        <v>0.3</v>
      </c>
      <c r="CI177" s="371">
        <v>0.3</v>
      </c>
      <c r="CJ177" s="371">
        <v>0.3</v>
      </c>
      <c r="CK177" s="371">
        <v>0.3</v>
      </c>
      <c r="CL177" s="569">
        <v>0.2</v>
      </c>
      <c r="CM177" s="570"/>
      <c r="CN177" s="569"/>
      <c r="CO177" s="569"/>
    </row>
    <row r="178" spans="2:93" s="326" customFormat="1" ht="13.5" customHeight="1" thickBot="1" x14ac:dyDescent="0.2">
      <c r="B178" s="290"/>
      <c r="C178" s="314">
        <v>3.3</v>
      </c>
      <c r="D178" s="254" t="s">
        <v>416</v>
      </c>
      <c r="E178" s="264"/>
      <c r="F178" s="739"/>
      <c r="G178"/>
      <c r="H178" s="726"/>
      <c r="I178" s="727"/>
      <c r="J178" s="209" t="str">
        <f>IF(COUNTIF(J179:J180,$AA$3)&gt;=ROWS(J179:J180),$AA$3,"")</f>
        <v/>
      </c>
      <c r="K178" s="760"/>
      <c r="L178" s="617">
        <f t="shared" si="108"/>
        <v>2</v>
      </c>
      <c r="M178" s="1">
        <f t="shared" si="109"/>
        <v>2</v>
      </c>
      <c r="N178"/>
      <c r="O178" s="1">
        <f t="shared" si="116"/>
        <v>0</v>
      </c>
      <c r="P178" s="1">
        <f t="shared" si="116"/>
        <v>0</v>
      </c>
      <c r="Q178" s="1">
        <f t="shared" si="116"/>
        <v>0</v>
      </c>
      <c r="R178" s="1">
        <f t="shared" si="115"/>
        <v>0</v>
      </c>
      <c r="S178" s="1">
        <f t="shared" si="115"/>
        <v>0</v>
      </c>
      <c r="T178" s="1">
        <f t="shared" si="115"/>
        <v>0</v>
      </c>
      <c r="U178" s="1">
        <f t="shared" si="115"/>
        <v>0</v>
      </c>
      <c r="V178" s="1">
        <f t="shared" si="115"/>
        <v>0</v>
      </c>
      <c r="W178" s="1">
        <f t="shared" si="115"/>
        <v>0</v>
      </c>
      <c r="X178" s="1">
        <f t="shared" si="115"/>
        <v>0</v>
      </c>
      <c r="Y178" s="1">
        <f t="shared" si="115"/>
        <v>0</v>
      </c>
      <c r="Z178" s="1">
        <f t="shared" si="115"/>
        <v>0</v>
      </c>
      <c r="AA178" s="1">
        <f t="shared" si="112"/>
        <v>0</v>
      </c>
      <c r="AB178"/>
      <c r="AC178" s="728" t="s">
        <v>839</v>
      </c>
      <c r="AD178" s="728" t="s">
        <v>839</v>
      </c>
      <c r="AE178" s="728" t="s">
        <v>839</v>
      </c>
      <c r="AF178" s="728" t="s">
        <v>839</v>
      </c>
      <c r="AG178" s="728" t="s">
        <v>839</v>
      </c>
      <c r="AH178" s="728" t="s">
        <v>839</v>
      </c>
      <c r="AI178" s="728" t="s">
        <v>839</v>
      </c>
      <c r="AJ178" s="728" t="s">
        <v>839</v>
      </c>
      <c r="AK178" s="728" t="s">
        <v>839</v>
      </c>
      <c r="AL178" s="728" t="s">
        <v>839</v>
      </c>
      <c r="AM178" s="728" t="s">
        <v>839</v>
      </c>
      <c r="AN178" s="728" t="s">
        <v>839</v>
      </c>
      <c r="AO178" s="728" t="s">
        <v>839</v>
      </c>
      <c r="AP178"/>
      <c r="AQ178" s="335"/>
      <c r="AR178" s="367" t="str">
        <f t="shared" si="117"/>
        <v>3.3</v>
      </c>
      <c r="AS178" s="367" t="str">
        <f t="shared" si="118"/>
        <v>LR3 3</v>
      </c>
      <c r="AT178" s="400" t="str">
        <f t="shared" si="123"/>
        <v>光害の抑制</v>
      </c>
      <c r="AU178" s="454">
        <f t="shared" si="107"/>
        <v>0.2</v>
      </c>
      <c r="AV178" s="454">
        <f t="shared" si="96"/>
        <v>0.2</v>
      </c>
      <c r="AW178" s="454">
        <f t="shared" si="97"/>
        <v>0.2</v>
      </c>
      <c r="AX178" s="454">
        <f t="shared" si="98"/>
        <v>0.2</v>
      </c>
      <c r="AY178" s="454">
        <f t="shared" si="99"/>
        <v>0.2</v>
      </c>
      <c r="AZ178" s="454">
        <f t="shared" si="100"/>
        <v>0.2</v>
      </c>
      <c r="BA178" s="454">
        <f t="shared" si="101"/>
        <v>0.2</v>
      </c>
      <c r="BB178" s="456">
        <f t="shared" si="102"/>
        <v>0.2</v>
      </c>
      <c r="BC178" s="454">
        <f t="shared" si="103"/>
        <v>0.2</v>
      </c>
      <c r="BD178" s="454">
        <f t="shared" si="104"/>
        <v>0.2</v>
      </c>
      <c r="BE178" s="455">
        <f t="shared" si="129"/>
        <v>0</v>
      </c>
      <c r="BF178" s="454">
        <f t="shared" si="105"/>
        <v>0</v>
      </c>
      <c r="BG178" s="454">
        <f t="shared" si="106"/>
        <v>0</v>
      </c>
      <c r="BH178" s="325"/>
      <c r="BI178" s="376" t="s">
        <v>681</v>
      </c>
      <c r="BJ178" s="425" t="s">
        <v>123</v>
      </c>
      <c r="BK178" s="426" t="s">
        <v>481</v>
      </c>
      <c r="BL178" s="371">
        <v>0.2</v>
      </c>
      <c r="BM178" s="371">
        <v>0.2</v>
      </c>
      <c r="BN178" s="371">
        <v>0.2</v>
      </c>
      <c r="BO178" s="371">
        <v>0.2</v>
      </c>
      <c r="BP178" s="371">
        <v>0.2</v>
      </c>
      <c r="BQ178" s="371">
        <v>0.2</v>
      </c>
      <c r="BR178" s="371">
        <v>0.2</v>
      </c>
      <c r="BS178" s="371">
        <v>0.2</v>
      </c>
      <c r="BT178" s="371">
        <v>0.2</v>
      </c>
      <c r="BU178" s="569">
        <v>0.2</v>
      </c>
      <c r="BV178" s="570"/>
      <c r="BW178" s="569"/>
      <c r="BX178" s="569"/>
      <c r="BY178"/>
      <c r="BZ178" s="376" t="s">
        <v>681</v>
      </c>
      <c r="CA178" s="425" t="s">
        <v>123</v>
      </c>
      <c r="CB178" s="426" t="s">
        <v>481</v>
      </c>
      <c r="CC178" s="569">
        <v>0.2</v>
      </c>
      <c r="CD178" s="569">
        <v>0.2</v>
      </c>
      <c r="CE178" s="569">
        <v>0.2</v>
      </c>
      <c r="CF178" s="569">
        <v>0.2</v>
      </c>
      <c r="CG178" s="569">
        <v>0.2</v>
      </c>
      <c r="CH178" s="569">
        <v>0.2</v>
      </c>
      <c r="CI178" s="569">
        <v>0.2</v>
      </c>
      <c r="CJ178" s="569">
        <v>0.2</v>
      </c>
      <c r="CK178" s="569">
        <v>0.2</v>
      </c>
      <c r="CL178" s="569">
        <v>0.2</v>
      </c>
      <c r="CM178" s="570"/>
      <c r="CN178" s="569"/>
      <c r="CO178" s="569"/>
    </row>
    <row r="179" spans="2:93" s="326" customFormat="1" ht="13.5" customHeight="1" x14ac:dyDescent="0.15">
      <c r="B179" s="291"/>
      <c r="C179" s="210"/>
      <c r="D179" s="211">
        <v>1</v>
      </c>
      <c r="E179" s="223" t="s">
        <v>417</v>
      </c>
      <c r="F179" s="739"/>
      <c r="G179"/>
      <c r="H179" s="678">
        <f>IF(SUMPRODUCT($AC$7:$AL$7,O179:X179)=0,0,SUMPRODUCT($AC$7:$AL$7,AC179:AL179)/SUMPRODUCT($AC$7:$AL$7,O179:X179))</f>
        <v>4</v>
      </c>
      <c r="I179" s="678">
        <f>IF(SUMPRODUCT($AM$7:$AO$7,Y179:AA179)=0,0,SUMPRODUCT($AM$7:$AO$7,AM179:AO179)/SUMPRODUCT($AM$7:$AO$7,Y179:AA179))</f>
        <v>0</v>
      </c>
      <c r="J179" s="212"/>
      <c r="K179" s="760"/>
      <c r="L179" s="617">
        <f t="shared" si="108"/>
        <v>2</v>
      </c>
      <c r="M179" s="1">
        <f t="shared" si="109"/>
        <v>2</v>
      </c>
      <c r="N179"/>
      <c r="O179" s="1">
        <f t="shared" si="116"/>
        <v>1</v>
      </c>
      <c r="P179" s="1">
        <f t="shared" si="116"/>
        <v>0</v>
      </c>
      <c r="Q179" s="1">
        <f t="shared" si="116"/>
        <v>0</v>
      </c>
      <c r="R179" s="1">
        <f t="shared" si="115"/>
        <v>0</v>
      </c>
      <c r="S179" s="1">
        <f t="shared" si="115"/>
        <v>0</v>
      </c>
      <c r="T179" s="1">
        <f t="shared" si="115"/>
        <v>0</v>
      </c>
      <c r="U179" s="1">
        <f t="shared" si="115"/>
        <v>0</v>
      </c>
      <c r="V179" s="1">
        <f t="shared" si="115"/>
        <v>0</v>
      </c>
      <c r="W179" s="1">
        <f t="shared" si="115"/>
        <v>0</v>
      </c>
      <c r="X179" s="1">
        <f t="shared" si="115"/>
        <v>0</v>
      </c>
      <c r="Y179" s="1">
        <f t="shared" si="115"/>
        <v>0</v>
      </c>
      <c r="Z179" s="1">
        <f t="shared" si="115"/>
        <v>0</v>
      </c>
      <c r="AA179" s="1">
        <f t="shared" si="112"/>
        <v>0</v>
      </c>
      <c r="AB179"/>
      <c r="AC179" s="679">
        <v>4</v>
      </c>
      <c r="AD179" s="679"/>
      <c r="AE179" s="679"/>
      <c r="AF179" s="679"/>
      <c r="AG179" s="679"/>
      <c r="AH179" s="679"/>
      <c r="AI179" s="679"/>
      <c r="AJ179" s="679"/>
      <c r="AK179" s="679"/>
      <c r="AL179" s="679"/>
      <c r="AM179" s="679"/>
      <c r="AN179" s="679"/>
      <c r="AO179" s="679"/>
      <c r="AP179"/>
      <c r="AQ179" s="335"/>
      <c r="AR179" s="367" t="str">
        <f t="shared" si="117"/>
        <v>3.3.1</v>
      </c>
      <c r="AS179" s="367" t="str">
        <f t="shared" si="118"/>
        <v>LR3 3.3</v>
      </c>
      <c r="AT179" s="469" t="str">
        <f t="shared" si="123"/>
        <v>屋外照明及び屋内照明のうち外に漏れる光への対策</v>
      </c>
      <c r="AU179" s="454">
        <f t="shared" si="107"/>
        <v>0.7</v>
      </c>
      <c r="AV179" s="454">
        <f t="shared" si="96"/>
        <v>0.7</v>
      </c>
      <c r="AW179" s="454">
        <f t="shared" si="97"/>
        <v>0.7</v>
      </c>
      <c r="AX179" s="454">
        <f t="shared" si="98"/>
        <v>0.7</v>
      </c>
      <c r="AY179" s="454">
        <f t="shared" si="99"/>
        <v>0.7</v>
      </c>
      <c r="AZ179" s="454">
        <f t="shared" si="100"/>
        <v>0.7</v>
      </c>
      <c r="BA179" s="454">
        <f t="shared" si="101"/>
        <v>0.7</v>
      </c>
      <c r="BB179" s="456">
        <f t="shared" si="102"/>
        <v>0.7</v>
      </c>
      <c r="BC179" s="454">
        <f t="shared" si="103"/>
        <v>0.7</v>
      </c>
      <c r="BD179" s="454">
        <f t="shared" si="104"/>
        <v>0.7</v>
      </c>
      <c r="BE179" s="455">
        <f t="shared" si="129"/>
        <v>0</v>
      </c>
      <c r="BF179" s="454">
        <f t="shared" si="105"/>
        <v>0</v>
      </c>
      <c r="BG179" s="454">
        <f t="shared" si="106"/>
        <v>0</v>
      </c>
      <c r="BH179" s="325"/>
      <c r="BI179" s="376" t="s">
        <v>553</v>
      </c>
      <c r="BJ179" s="425" t="s">
        <v>126</v>
      </c>
      <c r="BK179" s="426" t="s">
        <v>682</v>
      </c>
      <c r="BL179" s="569">
        <v>0.7</v>
      </c>
      <c r="BM179" s="569">
        <v>0.7</v>
      </c>
      <c r="BN179" s="569">
        <v>0.7</v>
      </c>
      <c r="BO179" s="569">
        <v>0.7</v>
      </c>
      <c r="BP179" s="569">
        <v>0.7</v>
      </c>
      <c r="BQ179" s="569">
        <v>0.7</v>
      </c>
      <c r="BR179" s="569">
        <v>0.7</v>
      </c>
      <c r="BS179" s="569">
        <v>0.7</v>
      </c>
      <c r="BT179" s="569">
        <v>0.7</v>
      </c>
      <c r="BU179" s="371">
        <v>0.7</v>
      </c>
      <c r="BV179" s="570"/>
      <c r="BW179" s="569"/>
      <c r="BX179" s="569"/>
      <c r="BY179"/>
      <c r="BZ179" s="376" t="s">
        <v>553</v>
      </c>
      <c r="CA179" s="425" t="s">
        <v>126</v>
      </c>
      <c r="CB179" s="426" t="s">
        <v>682</v>
      </c>
      <c r="CC179" s="371">
        <v>0.7</v>
      </c>
      <c r="CD179" s="371">
        <v>0.7</v>
      </c>
      <c r="CE179" s="371">
        <v>0.7</v>
      </c>
      <c r="CF179" s="371">
        <v>0.7</v>
      </c>
      <c r="CG179" s="371">
        <v>0.7</v>
      </c>
      <c r="CH179" s="371">
        <v>0.7</v>
      </c>
      <c r="CI179" s="371">
        <v>0.7</v>
      </c>
      <c r="CJ179" s="371">
        <v>0.7</v>
      </c>
      <c r="CK179" s="371">
        <v>0.7</v>
      </c>
      <c r="CL179" s="371">
        <v>0.7</v>
      </c>
      <c r="CM179" s="570"/>
      <c r="CN179" s="569"/>
      <c r="CO179" s="569"/>
    </row>
    <row r="180" spans="2:93" s="326" customFormat="1" ht="13.5" customHeight="1" thickBot="1" x14ac:dyDescent="0.2">
      <c r="B180" s="295"/>
      <c r="C180" s="238"/>
      <c r="D180" s="239">
        <v>2</v>
      </c>
      <c r="E180" s="835" t="s">
        <v>418</v>
      </c>
      <c r="F180" s="836"/>
      <c r="G180"/>
      <c r="H180" s="673">
        <f>IF(SUMPRODUCT($AC$7:$AL$7,O180:X180)=0,0,SUMPRODUCT($AC$7:$AL$7,AC180:AL180)/SUMPRODUCT($AC$7:$AL$7,O180:X180))</f>
        <v>4</v>
      </c>
      <c r="I180" s="673">
        <f>IF(SUMPRODUCT($AM$7:$AO$7,Y180:AA180)=0,0,SUMPRODUCT($AM$7:$AO$7,AM180:AO180)/SUMPRODUCT($AM$7:$AO$7,Y180:AA180))</f>
        <v>0</v>
      </c>
      <c r="J180" s="216"/>
      <c r="K180" s="763"/>
      <c r="L180" s="617">
        <f t="shared" si="108"/>
        <v>2</v>
      </c>
      <c r="M180" s="1">
        <f t="shared" si="109"/>
        <v>2</v>
      </c>
      <c r="N180"/>
      <c r="O180" s="1">
        <f t="shared" si="116"/>
        <v>1</v>
      </c>
      <c r="P180" s="1">
        <f t="shared" si="116"/>
        <v>0</v>
      </c>
      <c r="Q180" s="1">
        <f t="shared" si="116"/>
        <v>0</v>
      </c>
      <c r="R180" s="1">
        <f t="shared" si="115"/>
        <v>0</v>
      </c>
      <c r="S180" s="1">
        <f t="shared" si="115"/>
        <v>0</v>
      </c>
      <c r="T180" s="1">
        <f t="shared" si="115"/>
        <v>0</v>
      </c>
      <c r="U180" s="1">
        <f t="shared" si="115"/>
        <v>0</v>
      </c>
      <c r="V180" s="1">
        <f t="shared" si="115"/>
        <v>0</v>
      </c>
      <c r="W180" s="1">
        <f t="shared" si="115"/>
        <v>0</v>
      </c>
      <c r="X180" s="1">
        <f t="shared" si="115"/>
        <v>0</v>
      </c>
      <c r="Y180" s="1">
        <f t="shared" si="115"/>
        <v>0</v>
      </c>
      <c r="Z180" s="1">
        <f t="shared" si="115"/>
        <v>0</v>
      </c>
      <c r="AA180" s="1">
        <f t="shared" si="112"/>
        <v>0</v>
      </c>
      <c r="AB180"/>
      <c r="AC180" s="674">
        <v>4</v>
      </c>
      <c r="AD180" s="674"/>
      <c r="AE180" s="674"/>
      <c r="AF180" s="674"/>
      <c r="AG180" s="674"/>
      <c r="AH180" s="674"/>
      <c r="AI180" s="674"/>
      <c r="AJ180" s="674"/>
      <c r="AK180" s="674"/>
      <c r="AL180" s="674"/>
      <c r="AM180" s="674"/>
      <c r="AN180" s="674"/>
      <c r="AO180" s="674"/>
      <c r="AP180"/>
      <c r="AQ180" s="335"/>
      <c r="AR180" s="367" t="str">
        <f t="shared" si="117"/>
        <v>3.3.2</v>
      </c>
      <c r="AS180" s="367" t="str">
        <f t="shared" si="118"/>
        <v>LR3 3.3</v>
      </c>
      <c r="AT180" s="469" t="str">
        <f t="shared" si="123"/>
        <v>昼光の建物外壁による反射光（グレア）への対策</v>
      </c>
      <c r="AU180" s="454">
        <f t="shared" si="107"/>
        <v>0.3</v>
      </c>
      <c r="AV180" s="454">
        <f t="shared" si="96"/>
        <v>0.3</v>
      </c>
      <c r="AW180" s="454">
        <f t="shared" si="97"/>
        <v>0.3</v>
      </c>
      <c r="AX180" s="454">
        <f t="shared" si="98"/>
        <v>0.3</v>
      </c>
      <c r="AY180" s="454">
        <f t="shared" si="99"/>
        <v>0.3</v>
      </c>
      <c r="AZ180" s="454">
        <f t="shared" si="100"/>
        <v>0.3</v>
      </c>
      <c r="BA180" s="454">
        <f t="shared" si="101"/>
        <v>0.3</v>
      </c>
      <c r="BB180" s="456">
        <f t="shared" si="102"/>
        <v>0.3</v>
      </c>
      <c r="BC180" s="454">
        <f t="shared" si="103"/>
        <v>0.3</v>
      </c>
      <c r="BD180" s="454">
        <f t="shared" si="104"/>
        <v>0.3</v>
      </c>
      <c r="BE180" s="455">
        <f t="shared" si="129"/>
        <v>0</v>
      </c>
      <c r="BF180" s="454">
        <f t="shared" si="105"/>
        <v>0</v>
      </c>
      <c r="BG180" s="454">
        <f t="shared" si="106"/>
        <v>0</v>
      </c>
      <c r="BH180" s="325"/>
      <c r="BI180" s="376" t="s">
        <v>557</v>
      </c>
      <c r="BJ180" s="425" t="s">
        <v>126</v>
      </c>
      <c r="BK180" s="426" t="s">
        <v>683</v>
      </c>
      <c r="BL180" s="371">
        <v>0.3</v>
      </c>
      <c r="BM180" s="371">
        <v>0.3</v>
      </c>
      <c r="BN180" s="371">
        <v>0.3</v>
      </c>
      <c r="BO180" s="371">
        <v>0.3</v>
      </c>
      <c r="BP180" s="371">
        <v>0.3</v>
      </c>
      <c r="BQ180" s="371">
        <v>0.3</v>
      </c>
      <c r="BR180" s="371">
        <v>0.3</v>
      </c>
      <c r="BS180" s="371">
        <v>0.3</v>
      </c>
      <c r="BT180" s="371">
        <v>0.3</v>
      </c>
      <c r="BU180" s="371">
        <v>0.3</v>
      </c>
      <c r="BV180" s="570"/>
      <c r="BW180" s="569"/>
      <c r="BX180" s="569"/>
      <c r="BY180"/>
      <c r="BZ180" s="376" t="s">
        <v>599</v>
      </c>
      <c r="CA180" s="425" t="s">
        <v>126</v>
      </c>
      <c r="CB180" s="426" t="s">
        <v>683</v>
      </c>
      <c r="CC180" s="371">
        <v>0.3</v>
      </c>
      <c r="CD180" s="371">
        <v>0.3</v>
      </c>
      <c r="CE180" s="371">
        <v>0.3</v>
      </c>
      <c r="CF180" s="371">
        <v>0.3</v>
      </c>
      <c r="CG180" s="371">
        <v>0.3</v>
      </c>
      <c r="CH180" s="371">
        <v>0.3</v>
      </c>
      <c r="CI180" s="371">
        <v>0.3</v>
      </c>
      <c r="CJ180" s="371">
        <v>0.3</v>
      </c>
      <c r="CK180" s="371">
        <v>0.3</v>
      </c>
      <c r="CL180" s="371">
        <v>0.3</v>
      </c>
      <c r="CM180" s="570"/>
      <c r="CN180" s="569"/>
      <c r="CO180" s="569"/>
    </row>
    <row r="181" spans="2:93" s="326" customFormat="1" x14ac:dyDescent="0.15">
      <c r="B181" s="318"/>
      <c r="C181" s="319"/>
      <c r="D181" s="428"/>
      <c r="E181" s="320"/>
      <c r="F181"/>
      <c r="G181" s="320"/>
      <c r="H181" s="320"/>
      <c r="I181" s="320"/>
      <c r="J181" s="320"/>
      <c r="K181" s="320"/>
      <c r="L181"/>
      <c r="M181"/>
      <c r="N181" s="320"/>
      <c r="O181" s="320"/>
      <c r="P181" s="320"/>
      <c r="Q181"/>
      <c r="R181" s="428"/>
      <c r="S181" s="428"/>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1"/>
      <c r="AR181" s="322"/>
      <c r="AS181" s="322"/>
      <c r="AT181" s="323"/>
      <c r="AU181" s="324"/>
      <c r="AV181" s="324"/>
      <c r="AW181" s="324"/>
      <c r="AX181" s="324"/>
      <c r="AY181" s="324"/>
      <c r="AZ181" s="324"/>
      <c r="BA181" s="324"/>
      <c r="BB181" s="324"/>
      <c r="BC181" s="324"/>
      <c r="BD181" s="324"/>
      <c r="BE181" s="324"/>
      <c r="BF181" s="324"/>
      <c r="BG181" s="324"/>
      <c r="BH181" s="325"/>
      <c r="BY181"/>
    </row>
    <row r="182" spans="2:93" x14ac:dyDescent="0.15">
      <c r="L182"/>
      <c r="M182"/>
    </row>
    <row r="183" spans="2:93" x14ac:dyDescent="0.15">
      <c r="L183"/>
      <c r="M183"/>
    </row>
    <row r="184" spans="2:93" x14ac:dyDescent="0.15">
      <c r="L184"/>
      <c r="M184"/>
    </row>
    <row r="185" spans="2:93" x14ac:dyDescent="0.15">
      <c r="L185"/>
      <c r="M185"/>
    </row>
  </sheetData>
  <sheetProtection algorithmName="SHA-512" hashValue="Fs4Os8GmcS7VDRg4igpceSXUM6s19WSBDedEquuMaI7442yPF2ZiCxmGIOBT+Lg4Gw/6XfhBV+FxHDc3KyNOQg==" saltValue="X/NwxWtHudfUNd5MmrwxwQ==" spinCount="100000" sheet="1" objects="1" scenarios="1"/>
  <mergeCells count="10">
    <mergeCell ref="BV5:BX5"/>
    <mergeCell ref="D46:E46"/>
    <mergeCell ref="E72:F72"/>
    <mergeCell ref="E73:F73"/>
    <mergeCell ref="E74:F74"/>
    <mergeCell ref="B3:F3"/>
    <mergeCell ref="E144:F144"/>
    <mergeCell ref="E145:F145"/>
    <mergeCell ref="E180:F180"/>
    <mergeCell ref="BL5:BT5"/>
  </mergeCells>
  <phoneticPr fontId="20"/>
  <conditionalFormatting sqref="AC110:AC115 AC161:AO180 AC141:AO158 AC62:AO108 AC11:AO30 AC32:AO60 AC118:AO139">
    <cfRule type="expression" dxfId="19" priority="9" stopIfTrue="1">
      <formula>AND(AU11&gt;0,AC11="")</formula>
    </cfRule>
    <cfRule type="expression" dxfId="18" priority="10" stopIfTrue="1">
      <formula>(AU11=0)</formula>
    </cfRule>
  </conditionalFormatting>
  <conditionalFormatting sqref="AC160">
    <cfRule type="expression" dxfId="17" priority="7" stopIfTrue="1">
      <formula>AND(AU160&gt;0,AC160="")</formula>
    </cfRule>
    <cfRule type="expression" dxfId="16" priority="8" stopIfTrue="1">
      <formula>(AU160=0)</formula>
    </cfRule>
  </conditionalFormatting>
  <conditionalFormatting sqref="AD110:AO115">
    <cfRule type="expression" dxfId="15" priority="5" stopIfTrue="1">
      <formula>AND(AV110&gt;0,AD110="")</formula>
    </cfRule>
    <cfRule type="expression" dxfId="14" priority="6" stopIfTrue="1">
      <formula>(AV110=0)</formula>
    </cfRule>
  </conditionalFormatting>
  <conditionalFormatting sqref="AD160:AO160">
    <cfRule type="expression" dxfId="13" priority="3" stopIfTrue="1">
      <formula>AND(AV160&gt;0,AD160="")</formula>
    </cfRule>
    <cfRule type="expression" dxfId="12" priority="4" stopIfTrue="1">
      <formula>(AV160=0)</formula>
    </cfRule>
  </conditionalFormatting>
  <conditionalFormatting sqref="AC31:AO31">
    <cfRule type="expression" dxfId="11" priority="1" stopIfTrue="1">
      <formula>AND(AU31&gt;0,AC31="")</formula>
    </cfRule>
    <cfRule type="expression" dxfId="10" priority="2" stopIfTrue="1">
      <formula>(AU31=0)</formula>
    </cfRule>
  </conditionalFormatting>
  <dataValidations count="2">
    <dataValidation allowBlank="1" showErrorMessage="1" sqref="AC160:AO180 AC62:AO108 AC110:AO116 AC10:AO60 AC141:AO158 AC118:AO139 H10:I180" xr:uid="{00000000-0002-0000-0200-000000000000}"/>
    <dataValidation type="list" allowBlank="1" showInputMessage="1" showErrorMessage="1" sqref="J87:K89 J22:K31 J54:K57 J59:K60 J64:K66 J77:K78 J68:K70 J80:K85 J72:K74 J40:K46 J11:K13 J15:K19 J36:K38 J110:K111 J49:K52 J154 J99:K101 J135:J136 J171:J173 J103:K108 J175:J177 J138:J139 J144:J145 J165:J168 J91:K95 J142 J156:J158 J113:K114 J162:J163 J160 J147:J152 J122:J123 J179:J180 J119" xr:uid="{00000000-0002-0000-0200-000001000000}">
      <formula1>$AA$2:$AA$3</formula1>
    </dataValidation>
  </dataValidations>
  <printOptions horizontalCentered="1"/>
  <pageMargins left="0.59055118110236227" right="0.59055118110236227" top="0.78740157480314965" bottom="0.59055118110236227" header="0.51181102362204722" footer="0.51181102362204722"/>
  <pageSetup paperSize="9" scale="33" fitToWidth="2" orientation="portrait" verticalDpi="4294967293" r:id="rId1"/>
  <headerFooter alignWithMargins="0">
    <oddHeader>&amp;L&amp;F&amp;R&amp;A</oddHeader>
    <oddFooter>&amp;C&amp;P/&amp;N</oddFooter>
  </headerFooter>
  <colBreaks count="1" manualBreakCount="1">
    <brk id="43" max="1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pageSetUpPr autoPageBreaks="0"/>
  </sheetPr>
  <dimension ref="A1:DN219"/>
  <sheetViews>
    <sheetView showGridLines="0" topLeftCell="A139" zoomScaleNormal="100" zoomScaleSheetLayoutView="100" workbookViewId="0">
      <selection activeCell="Y47" sqref="Y47"/>
    </sheetView>
  </sheetViews>
  <sheetFormatPr defaultColWidth="0" defaultRowHeight="13.5" x14ac:dyDescent="0.15"/>
  <cols>
    <col min="1" max="1" width="1.25" customWidth="1"/>
    <col min="2" max="2" width="4.125" style="507" customWidth="1"/>
    <col min="3" max="3" width="5.25" style="508" customWidth="1"/>
    <col min="4" max="4" width="5.375" style="509" customWidth="1"/>
    <col min="5" max="5" width="13.625" style="510" customWidth="1"/>
    <col min="6" max="6" width="12.375" customWidth="1"/>
    <col min="7" max="7" width="2.875" style="510" customWidth="1"/>
    <col min="8" max="8" width="14" style="510" customWidth="1"/>
    <col min="9" max="9" width="12.875" style="510" customWidth="1"/>
    <col min="10" max="10" width="2.875" style="510" customWidth="1"/>
    <col min="11" max="23" width="6.625" style="510" hidden="1" customWidth="1"/>
    <col min="24" max="24" width="2.875" style="510" hidden="1" customWidth="1"/>
    <col min="25" max="37" width="7.875" style="510" customWidth="1"/>
    <col min="38" max="38" width="3.875" style="510" customWidth="1"/>
    <col min="39" max="39" width="1.625" customWidth="1"/>
    <col min="40" max="40" width="6.625" style="511" customWidth="1"/>
    <col min="41" max="41" width="6.625" style="511" hidden="1" customWidth="1"/>
    <col min="42" max="42" width="24.875" style="512" customWidth="1"/>
    <col min="43" max="54" width="6.625" style="513" customWidth="1"/>
    <col min="55" max="55" width="8.875" style="513" bestFit="1" customWidth="1"/>
    <col min="56" max="56" width="1.625" customWidth="1"/>
    <col min="57" max="57" width="10.5" style="514" hidden="1" customWidth="1"/>
    <col min="58" max="58" width="6.875" style="445" hidden="1" customWidth="1"/>
    <col min="59" max="59" width="40.625" style="515" hidden="1" customWidth="1"/>
    <col min="60" max="60" width="6.375" style="445" hidden="1" customWidth="1"/>
    <col min="61" max="61" width="5.625" style="445" hidden="1" customWidth="1"/>
    <col min="62" max="63" width="6.375" style="445" hidden="1" customWidth="1"/>
    <col min="64" max="64" width="5.625" style="445" hidden="1" customWidth="1"/>
    <col min="65" max="65" width="6.125" style="445" hidden="1" customWidth="1"/>
    <col min="66" max="66" width="8" style="445" hidden="1" customWidth="1"/>
    <col min="67" max="67" width="6.375" style="445" hidden="1" customWidth="1"/>
    <col min="68" max="68" width="5.625" style="445" hidden="1" customWidth="1"/>
    <col min="69" max="69" width="6.375" style="445" hidden="1" customWidth="1"/>
    <col min="70" max="70" width="5.625" style="445" hidden="1" customWidth="1"/>
    <col min="71" max="71" width="7" style="445" hidden="1" customWidth="1"/>
    <col min="72" max="72" width="8.875" style="445" hidden="1" customWidth="1"/>
    <col min="73" max="73" width="1.375" hidden="1" customWidth="1"/>
    <col min="74" max="74" width="15.75" style="514" hidden="1" customWidth="1"/>
    <col min="75" max="75" width="6.875" style="445" hidden="1" customWidth="1"/>
    <col min="76" max="76" width="40.625" style="515" hidden="1" customWidth="1"/>
    <col min="77" max="77" width="6.375" style="445" hidden="1" customWidth="1"/>
    <col min="78" max="78" width="5" style="445" hidden="1" customWidth="1"/>
    <col min="79" max="80" width="6.375" style="445" hidden="1" customWidth="1"/>
    <col min="81" max="81" width="5" style="445" hidden="1" customWidth="1"/>
    <col min="82" max="82" width="6.125" style="445" hidden="1" customWidth="1"/>
    <col min="83" max="83" width="8" style="445" hidden="1" customWidth="1"/>
    <col min="84" max="84" width="6.375" style="445" hidden="1" customWidth="1"/>
    <col min="85" max="85" width="5" style="445" hidden="1" customWidth="1"/>
    <col min="86" max="86" width="6.375" style="445" hidden="1" customWidth="1"/>
    <col min="87" max="87" width="5.625" style="445" hidden="1" customWidth="1"/>
    <col min="88" max="88" width="7" style="445" hidden="1" customWidth="1"/>
    <col min="89" max="89" width="8.875" style="445" hidden="1" customWidth="1"/>
    <col min="90" max="90" width="3.5" hidden="1" customWidth="1"/>
    <col min="91" max="91" width="4" style="514" hidden="1" customWidth="1"/>
    <col min="92" max="92" width="6.875" style="445" hidden="1" customWidth="1"/>
    <col min="93" max="93" width="40.625" style="515" hidden="1" customWidth="1"/>
    <col min="94" max="94" width="6.375" style="445" hidden="1" customWidth="1"/>
    <col min="95" max="95" width="5.625" style="445" hidden="1" customWidth="1"/>
    <col min="96" max="97" width="6.375" style="445" hidden="1" customWidth="1"/>
    <col min="98" max="98" width="5.625" style="445" hidden="1" customWidth="1"/>
    <col min="99" max="99" width="6.125" style="445" hidden="1" customWidth="1"/>
    <col min="100" max="100" width="8" style="445" hidden="1" customWidth="1"/>
    <col min="101" max="101" width="6.375" style="445" hidden="1" customWidth="1"/>
    <col min="102" max="102" width="5.625" style="445" hidden="1" customWidth="1"/>
    <col min="103" max="103" width="6.375" style="445" hidden="1" customWidth="1"/>
    <col min="104" max="104" width="5.625" style="445" hidden="1" customWidth="1"/>
    <col min="105" max="105" width="7" style="445" hidden="1" customWidth="1"/>
    <col min="106" max="106" width="8.875" style="445" hidden="1" customWidth="1"/>
    <col min="107" max="107" width="4.5" hidden="1" customWidth="1"/>
    <col min="108" max="117" width="6.625" style="326" hidden="1" customWidth="1"/>
    <col min="118" max="118" width="4.75" style="326" hidden="1" customWidth="1"/>
    <col min="119" max="16384" width="0" style="326" hidden="1"/>
  </cols>
  <sheetData>
    <row r="1" spans="1:107" ht="14.25" thickBot="1" x14ac:dyDescent="0.2"/>
    <row r="2" spans="1:107" s="333" customFormat="1" ht="18" thickBot="1" x14ac:dyDescent="0.25">
      <c r="A2"/>
      <c r="B2" s="296" t="str">
        <f>メイン!C6</f>
        <v>CASBEE-建築(改修)2014年版</v>
      </c>
      <c r="C2" s="297"/>
      <c r="D2" s="298"/>
      <c r="E2" s="299"/>
      <c r="F2" s="300"/>
      <c r="G2"/>
      <c r="H2"/>
      <c r="I2"/>
      <c r="J2"/>
      <c r="K2"/>
      <c r="L2"/>
      <c r="M2"/>
      <c r="N2"/>
      <c r="O2"/>
      <c r="P2"/>
      <c r="Q2"/>
      <c r="R2"/>
      <c r="S2"/>
      <c r="T2"/>
      <c r="U2"/>
      <c r="V2"/>
      <c r="W2"/>
      <c r="X2"/>
      <c r="Y2" s="643" t="s">
        <v>835</v>
      </c>
      <c r="Z2"/>
      <c r="AA2"/>
      <c r="AB2"/>
      <c r="AC2"/>
      <c r="AD2"/>
      <c r="AE2"/>
      <c r="AF2"/>
      <c r="AG2"/>
      <c r="AH2"/>
      <c r="AI2"/>
      <c r="AJ2"/>
      <c r="AK2"/>
      <c r="AL2"/>
      <c r="AM2"/>
      <c r="AN2" s="516" t="s">
        <v>10</v>
      </c>
      <c r="AO2" s="517"/>
      <c r="AP2" s="518"/>
      <c r="AQ2" s="330"/>
      <c r="AR2" s="519"/>
      <c r="AS2" s="519"/>
      <c r="AT2" s="519"/>
      <c r="AU2" s="519"/>
      <c r="AV2" s="519"/>
      <c r="AW2" s="519"/>
      <c r="AX2" s="519"/>
      <c r="AY2" s="519"/>
      <c r="AZ2" s="519"/>
      <c r="BA2" s="519"/>
      <c r="BB2" s="519"/>
      <c r="BC2" s="519"/>
      <c r="BD2"/>
      <c r="BE2" s="520"/>
      <c r="BF2" s="330"/>
      <c r="BG2" s="521"/>
      <c r="BH2" s="330"/>
      <c r="BI2" s="330"/>
      <c r="BJ2" s="330"/>
      <c r="BK2" s="330"/>
      <c r="BL2" s="330"/>
      <c r="BM2" s="330"/>
      <c r="BN2" s="330"/>
      <c r="BO2" s="330"/>
      <c r="BP2" s="330"/>
      <c r="BQ2" s="330"/>
      <c r="BR2" s="330"/>
      <c r="BS2" s="330"/>
      <c r="BT2" s="330"/>
      <c r="BU2"/>
      <c r="BV2" s="520"/>
      <c r="BW2" s="330"/>
      <c r="BX2" s="521"/>
      <c r="BY2" s="330"/>
      <c r="BZ2" s="330"/>
      <c r="CA2" s="330"/>
      <c r="CB2" s="330"/>
      <c r="CC2" s="330"/>
      <c r="CD2" s="330"/>
      <c r="CE2" s="330"/>
      <c r="CF2" s="330"/>
      <c r="CG2" s="330"/>
      <c r="CH2" s="330"/>
      <c r="CI2" s="330"/>
      <c r="CJ2" s="330"/>
      <c r="CK2" s="330"/>
      <c r="CL2"/>
      <c r="CM2" s="520"/>
      <c r="CN2" s="330"/>
      <c r="CO2" s="521"/>
      <c r="CP2" s="330"/>
      <c r="CQ2" s="330"/>
      <c r="CR2" s="330"/>
      <c r="CS2" s="330"/>
      <c r="CT2" s="330"/>
      <c r="CU2" s="330"/>
      <c r="CV2" s="330"/>
      <c r="CW2" s="330"/>
      <c r="CX2" s="330"/>
      <c r="CY2" s="330"/>
      <c r="CZ2" s="330"/>
      <c r="DA2" s="330"/>
      <c r="DB2" s="330"/>
      <c r="DC2"/>
    </row>
    <row r="3" spans="1:107" s="333" customFormat="1" ht="18" thickBot="1" x14ac:dyDescent="0.25">
      <c r="A3"/>
      <c r="B3" s="830" t="str">
        <f>メイン!C11</f>
        <v>旧ビル</v>
      </c>
      <c r="C3" s="831"/>
      <c r="D3" s="831"/>
      <c r="E3" s="831"/>
      <c r="F3" s="832"/>
      <c r="G3"/>
      <c r="H3"/>
      <c r="I3"/>
      <c r="J3" s="177"/>
      <c r="K3" s="177"/>
      <c r="L3" s="177"/>
      <c r="M3" s="177"/>
      <c r="N3" s="177"/>
      <c r="O3" s="177"/>
      <c r="P3" s="177"/>
      <c r="Q3" s="177"/>
      <c r="R3" s="177"/>
      <c r="S3" s="177"/>
      <c r="T3" s="177"/>
      <c r="U3" s="177"/>
      <c r="V3" s="177"/>
      <c r="W3" s="177"/>
      <c r="X3" s="177"/>
      <c r="Y3" s="644" t="s">
        <v>836</v>
      </c>
      <c r="Z3" s="645"/>
      <c r="AA3" s="645"/>
      <c r="AB3" s="645"/>
      <c r="AC3" s="645"/>
      <c r="AD3" s="645"/>
      <c r="AE3" s="645"/>
      <c r="AF3" s="645"/>
      <c r="AG3" s="645"/>
      <c r="AH3" s="645"/>
      <c r="AI3" s="645"/>
      <c r="AJ3" s="645"/>
      <c r="AK3" s="646"/>
      <c r="AL3"/>
      <c r="AM3"/>
      <c r="AN3" s="522">
        <v>0</v>
      </c>
      <c r="AO3" s="330"/>
      <c r="AP3" s="505"/>
      <c r="AQ3" s="506"/>
      <c r="AR3" s="519"/>
      <c r="AS3" s="519"/>
      <c r="AT3" s="519"/>
      <c r="AU3" s="519"/>
      <c r="AV3" s="519"/>
      <c r="AW3" s="519"/>
      <c r="AX3" s="519"/>
      <c r="AY3" s="519"/>
      <c r="AZ3" s="519"/>
      <c r="BA3" s="519"/>
      <c r="BB3" s="519"/>
      <c r="BC3" s="519"/>
      <c r="BD3"/>
      <c r="BE3" s="522" t="s">
        <v>461</v>
      </c>
      <c r="BF3" s="330"/>
      <c r="BG3" s="523"/>
      <c r="BH3" s="519"/>
      <c r="BI3" s="519"/>
      <c r="BJ3" s="519"/>
      <c r="BK3" s="519"/>
      <c r="BL3" s="519"/>
      <c r="BM3" s="519"/>
      <c r="BN3" s="519"/>
      <c r="BO3" s="519"/>
      <c r="BP3" s="519"/>
      <c r="BQ3" s="519"/>
      <c r="BR3" s="519"/>
      <c r="BS3" s="519"/>
      <c r="BT3" s="519"/>
      <c r="BU3"/>
      <c r="BV3" s="522" t="s">
        <v>131</v>
      </c>
      <c r="BW3" s="330"/>
      <c r="BX3" s="523"/>
      <c r="BY3" s="519"/>
      <c r="BZ3" s="519"/>
      <c r="CA3" s="519"/>
      <c r="CB3" s="519"/>
      <c r="CC3" s="519"/>
      <c r="CD3" s="519"/>
      <c r="CE3" s="519"/>
      <c r="CF3" s="519"/>
      <c r="CG3" s="519"/>
      <c r="CH3" s="519"/>
      <c r="CI3" s="519"/>
      <c r="CJ3" s="519"/>
      <c r="CK3" s="519"/>
      <c r="CL3"/>
      <c r="CM3" s="522" t="s">
        <v>132</v>
      </c>
      <c r="CN3" s="330"/>
      <c r="CO3" s="523"/>
      <c r="CP3" s="519"/>
      <c r="CQ3" s="519"/>
      <c r="CR3" s="519"/>
      <c r="CS3" s="519"/>
      <c r="CT3" s="519"/>
      <c r="CU3" s="519"/>
      <c r="CV3" s="519"/>
      <c r="CW3" s="519"/>
      <c r="CX3" s="519"/>
      <c r="CY3" s="519"/>
      <c r="CZ3" s="519"/>
      <c r="DA3" s="519"/>
      <c r="DB3" s="519"/>
      <c r="DC3"/>
    </row>
    <row r="4" spans="1:107" s="333" customFormat="1" ht="4.5" customHeight="1" thickBot="1" x14ac:dyDescent="0.25">
      <c r="A4"/>
      <c r="B4" s="178"/>
      <c r="C4" s="179"/>
      <c r="D4" s="180"/>
      <c r="E4" s="176"/>
      <c r="F4" s="176"/>
      <c r="G4"/>
      <c r="H4"/>
      <c r="I4"/>
      <c r="J4"/>
      <c r="K4"/>
      <c r="L4"/>
      <c r="M4"/>
      <c r="N4"/>
      <c r="O4"/>
      <c r="P4"/>
      <c r="Q4"/>
      <c r="R4"/>
      <c r="S4"/>
      <c r="T4"/>
      <c r="U4"/>
      <c r="V4"/>
      <c r="W4"/>
      <c r="X4"/>
      <c r="Y4"/>
      <c r="Z4"/>
      <c r="AA4"/>
      <c r="AB4"/>
      <c r="AC4"/>
      <c r="AD4"/>
      <c r="AE4"/>
      <c r="AF4"/>
      <c r="AG4"/>
      <c r="AH4"/>
      <c r="AI4"/>
      <c r="AJ4"/>
      <c r="AK4"/>
      <c r="AL4"/>
      <c r="AM4"/>
      <c r="AN4" s="517"/>
      <c r="AO4" s="517"/>
      <c r="AP4" s="523"/>
      <c r="AQ4" s="519"/>
      <c r="AR4" s="519"/>
      <c r="AS4" s="519"/>
      <c r="AT4" s="519"/>
      <c r="AU4" s="519"/>
      <c r="AV4" s="519"/>
      <c r="AW4" s="519"/>
      <c r="AX4" s="519"/>
      <c r="AY4" s="519"/>
      <c r="AZ4" s="519"/>
      <c r="BA4" s="519"/>
      <c r="BB4" s="519"/>
      <c r="BC4" s="519"/>
      <c r="BD4"/>
      <c r="BE4" s="522"/>
      <c r="BF4" s="517"/>
      <c r="BG4" s="523"/>
      <c r="BH4" s="519"/>
      <c r="BI4" s="519"/>
      <c r="BJ4" s="519"/>
      <c r="BK4" s="519"/>
      <c r="BL4" s="519"/>
      <c r="BM4" s="519"/>
      <c r="BN4" s="519"/>
      <c r="BO4" s="519"/>
      <c r="BP4" s="519"/>
      <c r="BQ4" s="519"/>
      <c r="BR4" s="519"/>
      <c r="BS4" s="519"/>
      <c r="BT4" s="519"/>
      <c r="BU4"/>
      <c r="BV4" s="522"/>
      <c r="BW4" s="517"/>
      <c r="BX4" s="523"/>
      <c r="BY4" s="519"/>
      <c r="BZ4" s="519"/>
      <c r="CA4" s="519"/>
      <c r="CB4" s="519"/>
      <c r="CC4" s="519"/>
      <c r="CD4" s="519"/>
      <c r="CE4" s="519"/>
      <c r="CF4" s="519"/>
      <c r="CG4" s="519"/>
      <c r="CH4" s="519"/>
      <c r="CI4" s="519"/>
      <c r="CJ4" s="519"/>
      <c r="CK4" s="519"/>
      <c r="CL4"/>
      <c r="CM4" s="522"/>
      <c r="CN4" s="517"/>
      <c r="CO4" s="523"/>
      <c r="CP4" s="519"/>
      <c r="CQ4" s="519"/>
      <c r="CR4" s="519"/>
      <c r="CS4" s="519"/>
      <c r="CT4" s="519"/>
      <c r="CU4" s="519"/>
      <c r="CV4" s="519"/>
      <c r="CW4" s="519"/>
      <c r="CX4" s="519"/>
      <c r="CY4" s="519"/>
      <c r="CZ4" s="519"/>
      <c r="DA4" s="519"/>
      <c r="DB4" s="519"/>
      <c r="DC4"/>
    </row>
    <row r="5" spans="1:107" ht="15" thickBot="1" x14ac:dyDescent="0.2">
      <c r="B5" s="181" t="s">
        <v>840</v>
      </c>
      <c r="C5" s="182"/>
      <c r="D5" s="183"/>
      <c r="E5" s="301"/>
      <c r="F5" s="729"/>
      <c r="G5"/>
      <c r="H5" s="647"/>
      <c r="I5" s="648"/>
      <c r="J5"/>
      <c r="K5"/>
      <c r="L5"/>
      <c r="M5"/>
      <c r="N5"/>
      <c r="O5"/>
      <c r="P5"/>
      <c r="Q5"/>
      <c r="R5"/>
      <c r="S5"/>
      <c r="T5"/>
      <c r="U5"/>
      <c r="V5"/>
      <c r="W5"/>
      <c r="X5"/>
      <c r="Y5" s="649" t="str">
        <f>AQ5</f>
        <v>建物全体・共用部</v>
      </c>
      <c r="Z5" s="650"/>
      <c r="AA5" s="650"/>
      <c r="AB5" s="650"/>
      <c r="AC5" s="650"/>
      <c r="AD5" s="650"/>
      <c r="AE5" s="650"/>
      <c r="AF5" s="650"/>
      <c r="AG5" s="650"/>
      <c r="AH5" s="651"/>
      <c r="AI5" s="649" t="str">
        <f>BA5</f>
        <v>住居・宿泊部</v>
      </c>
      <c r="AJ5" s="650"/>
      <c r="AK5" s="651"/>
      <c r="AL5"/>
      <c r="AN5" s="336"/>
      <c r="AO5" s="336"/>
      <c r="AP5" s="524"/>
      <c r="AQ5" s="837" t="s">
        <v>11</v>
      </c>
      <c r="AR5" s="837"/>
      <c r="AS5" s="837"/>
      <c r="AT5" s="837"/>
      <c r="AU5" s="837"/>
      <c r="AV5" s="837"/>
      <c r="AW5" s="837"/>
      <c r="AX5" s="837"/>
      <c r="AY5" s="838"/>
      <c r="AZ5" s="525" t="s">
        <v>440</v>
      </c>
      <c r="BA5" s="837" t="s">
        <v>12</v>
      </c>
      <c r="BB5" s="837"/>
      <c r="BC5" s="837"/>
      <c r="BE5" s="526"/>
      <c r="BF5" s="336"/>
      <c r="BG5" s="527"/>
      <c r="BH5" s="837" t="s">
        <v>11</v>
      </c>
      <c r="BI5" s="837"/>
      <c r="BJ5" s="837"/>
      <c r="BK5" s="837"/>
      <c r="BL5" s="837"/>
      <c r="BM5" s="837"/>
      <c r="BN5" s="837"/>
      <c r="BO5" s="837"/>
      <c r="BP5" s="838"/>
      <c r="BQ5" s="525" t="s">
        <v>440</v>
      </c>
      <c r="BR5" s="837" t="s">
        <v>12</v>
      </c>
      <c r="BS5" s="837"/>
      <c r="BT5" s="837"/>
      <c r="BV5" s="526"/>
      <c r="BW5" s="336"/>
      <c r="BX5" s="527"/>
      <c r="BY5" s="837" t="s">
        <v>11</v>
      </c>
      <c r="BZ5" s="837"/>
      <c r="CA5" s="837"/>
      <c r="CB5" s="837"/>
      <c r="CC5" s="837"/>
      <c r="CD5" s="837"/>
      <c r="CE5" s="837"/>
      <c r="CF5" s="837"/>
      <c r="CG5" s="838"/>
      <c r="CH5" s="525" t="s">
        <v>440</v>
      </c>
      <c r="CI5" s="837" t="s">
        <v>12</v>
      </c>
      <c r="CJ5" s="837"/>
      <c r="CK5" s="837"/>
      <c r="CM5" s="526"/>
      <c r="CN5" s="336"/>
      <c r="CO5" s="527"/>
      <c r="CP5" s="837" t="s">
        <v>11</v>
      </c>
      <c r="CQ5" s="837"/>
      <c r="CR5" s="837"/>
      <c r="CS5" s="837"/>
      <c r="CT5" s="837"/>
      <c r="CU5" s="837"/>
      <c r="CV5" s="837"/>
      <c r="CW5" s="837"/>
      <c r="CX5" s="838"/>
      <c r="CY5" s="525" t="s">
        <v>440</v>
      </c>
      <c r="CZ5" s="837" t="s">
        <v>12</v>
      </c>
      <c r="DA5" s="837"/>
      <c r="DB5" s="837"/>
    </row>
    <row r="6" spans="1:107" s="532" customFormat="1" x14ac:dyDescent="0.15">
      <c r="A6"/>
      <c r="B6" s="184"/>
      <c r="C6" s="185"/>
      <c r="D6" s="186"/>
      <c r="E6" s="187"/>
      <c r="F6" s="730"/>
      <c r="G6"/>
      <c r="H6" s="652" t="s">
        <v>271</v>
      </c>
      <c r="I6" s="653" t="s">
        <v>272</v>
      </c>
      <c r="J6"/>
      <c r="K6" s="654" t="str">
        <f>Y6</f>
        <v>事務所</v>
      </c>
      <c r="L6" s="654" t="str">
        <f t="shared" ref="L6:W6" si="0">Z6</f>
        <v>学校</v>
      </c>
      <c r="M6" s="654" t="str">
        <f t="shared" si="0"/>
        <v>物販店</v>
      </c>
      <c r="N6" s="654" t="str">
        <f t="shared" si="0"/>
        <v>飲食店</v>
      </c>
      <c r="O6" s="654" t="str">
        <f t="shared" si="0"/>
        <v>病院</v>
      </c>
      <c r="P6" s="654" t="str">
        <f t="shared" si="0"/>
        <v>ホテル</v>
      </c>
      <c r="Q6" s="654" t="str">
        <f t="shared" si="0"/>
        <v>集合住宅</v>
      </c>
      <c r="R6" s="654" t="str">
        <f t="shared" si="0"/>
        <v>集会所</v>
      </c>
      <c r="S6" s="654" t="str">
        <f t="shared" si="0"/>
        <v>工場</v>
      </c>
      <c r="T6" s="654" t="str">
        <f t="shared" si="0"/>
        <v>小中高</v>
      </c>
      <c r="U6" s="654" t="str">
        <f t="shared" si="0"/>
        <v>病院o</v>
      </c>
      <c r="V6" s="654" t="str">
        <f t="shared" si="0"/>
        <v>ホテルo</v>
      </c>
      <c r="W6" s="654" t="str">
        <f t="shared" si="0"/>
        <v>集合住宅o</v>
      </c>
      <c r="X6"/>
      <c r="Y6" s="655" t="str">
        <f>AQ6</f>
        <v>事務所</v>
      </c>
      <c r="Z6" s="656" t="str">
        <f t="shared" ref="Z6:AF6" si="1">AR6</f>
        <v>学校</v>
      </c>
      <c r="AA6" s="656" t="str">
        <f t="shared" si="1"/>
        <v>物販店</v>
      </c>
      <c r="AB6" s="656" t="str">
        <f t="shared" si="1"/>
        <v>飲食店</v>
      </c>
      <c r="AC6" s="656" t="str">
        <f t="shared" si="1"/>
        <v>病院</v>
      </c>
      <c r="AD6" s="656" t="str">
        <f t="shared" si="1"/>
        <v>ホテル</v>
      </c>
      <c r="AE6" s="656" t="str">
        <f t="shared" si="1"/>
        <v>集合住宅</v>
      </c>
      <c r="AF6" s="656" t="str">
        <f t="shared" si="1"/>
        <v>集会所</v>
      </c>
      <c r="AG6" s="656" t="str">
        <f>AY6</f>
        <v>工場</v>
      </c>
      <c r="AH6" s="657" t="str">
        <f>AZ5</f>
        <v>小中高</v>
      </c>
      <c r="AI6" s="655" t="str">
        <f>BA6</f>
        <v>病院o</v>
      </c>
      <c r="AJ6" s="656" t="str">
        <f>BB6</f>
        <v>ホテルo</v>
      </c>
      <c r="AK6" s="657" t="str">
        <f>BC6</f>
        <v>集合住宅o</v>
      </c>
      <c r="AL6"/>
      <c r="AM6"/>
      <c r="AN6" s="524"/>
      <c r="AO6" s="524" t="s">
        <v>1</v>
      </c>
      <c r="AP6" s="524" t="s">
        <v>156</v>
      </c>
      <c r="AQ6" s="528" t="s">
        <v>228</v>
      </c>
      <c r="AR6" s="528" t="s">
        <v>230</v>
      </c>
      <c r="AS6" s="528" t="s">
        <v>232</v>
      </c>
      <c r="AT6" s="528" t="s">
        <v>234</v>
      </c>
      <c r="AU6" s="528" t="s">
        <v>238</v>
      </c>
      <c r="AV6" s="528" t="s">
        <v>9</v>
      </c>
      <c r="AW6" s="528" t="s">
        <v>242</v>
      </c>
      <c r="AX6" s="529" t="s">
        <v>434</v>
      </c>
      <c r="AY6" s="528" t="s">
        <v>244</v>
      </c>
      <c r="AZ6" s="528" t="s">
        <v>230</v>
      </c>
      <c r="BA6" s="530" t="s">
        <v>467</v>
      </c>
      <c r="BB6" s="528" t="s">
        <v>468</v>
      </c>
      <c r="BC6" s="528" t="s">
        <v>469</v>
      </c>
      <c r="BD6"/>
      <c r="BE6" s="531"/>
      <c r="BF6" s="524" t="s">
        <v>1</v>
      </c>
      <c r="BG6" s="527" t="s">
        <v>156</v>
      </c>
      <c r="BH6" s="528" t="s">
        <v>228</v>
      </c>
      <c r="BI6" s="528" t="s">
        <v>230</v>
      </c>
      <c r="BJ6" s="528" t="s">
        <v>232</v>
      </c>
      <c r="BK6" s="528" t="s">
        <v>234</v>
      </c>
      <c r="BL6" s="528" t="s">
        <v>238</v>
      </c>
      <c r="BM6" s="528" t="s">
        <v>9</v>
      </c>
      <c r="BN6" s="528" t="s">
        <v>242</v>
      </c>
      <c r="BO6" s="529" t="s">
        <v>434</v>
      </c>
      <c r="BP6" s="528" t="s">
        <v>244</v>
      </c>
      <c r="BQ6" s="528" t="s">
        <v>230</v>
      </c>
      <c r="BR6" s="530" t="s">
        <v>467</v>
      </c>
      <c r="BS6" s="528" t="s">
        <v>468</v>
      </c>
      <c r="BT6" s="528" t="s">
        <v>469</v>
      </c>
      <c r="BU6"/>
      <c r="BV6" s="531"/>
      <c r="BW6" s="524" t="s">
        <v>1</v>
      </c>
      <c r="BX6" s="527" t="s">
        <v>156</v>
      </c>
      <c r="BY6" s="528" t="s">
        <v>228</v>
      </c>
      <c r="BZ6" s="528" t="s">
        <v>230</v>
      </c>
      <c r="CA6" s="528" t="s">
        <v>232</v>
      </c>
      <c r="CB6" s="528" t="s">
        <v>234</v>
      </c>
      <c r="CC6" s="528" t="s">
        <v>238</v>
      </c>
      <c r="CD6" s="528" t="s">
        <v>9</v>
      </c>
      <c r="CE6" s="528" t="s">
        <v>242</v>
      </c>
      <c r="CF6" s="529" t="s">
        <v>434</v>
      </c>
      <c r="CG6" s="528" t="s">
        <v>244</v>
      </c>
      <c r="CH6" s="528" t="s">
        <v>230</v>
      </c>
      <c r="CI6" s="530" t="s">
        <v>467</v>
      </c>
      <c r="CJ6" s="528" t="s">
        <v>468</v>
      </c>
      <c r="CK6" s="528" t="s">
        <v>469</v>
      </c>
      <c r="CL6"/>
      <c r="CM6" s="531"/>
      <c r="CN6" s="524" t="s">
        <v>1</v>
      </c>
      <c r="CO6" s="527" t="s">
        <v>156</v>
      </c>
      <c r="CP6" s="528" t="s">
        <v>228</v>
      </c>
      <c r="CQ6" s="528" t="s">
        <v>230</v>
      </c>
      <c r="CR6" s="528" t="s">
        <v>232</v>
      </c>
      <c r="CS6" s="528" t="s">
        <v>234</v>
      </c>
      <c r="CT6" s="528" t="s">
        <v>238</v>
      </c>
      <c r="CU6" s="528" t="s">
        <v>9</v>
      </c>
      <c r="CV6" s="528" t="s">
        <v>242</v>
      </c>
      <c r="CW6" s="529" t="s">
        <v>434</v>
      </c>
      <c r="CX6" s="528" t="s">
        <v>244</v>
      </c>
      <c r="CY6" s="528" t="s">
        <v>230</v>
      </c>
      <c r="CZ6" s="530" t="s">
        <v>467</v>
      </c>
      <c r="DA6" s="528" t="s">
        <v>468</v>
      </c>
      <c r="DB6" s="528" t="s">
        <v>469</v>
      </c>
      <c r="DC6"/>
    </row>
    <row r="7" spans="1:107" ht="14.25" thickBot="1" x14ac:dyDescent="0.2">
      <c r="B7" s="188" t="s">
        <v>452</v>
      </c>
      <c r="C7" s="189"/>
      <c r="D7" s="190"/>
      <c r="E7" s="191" t="s">
        <v>273</v>
      </c>
      <c r="F7" s="731"/>
      <c r="G7"/>
      <c r="H7" s="658" t="s">
        <v>837</v>
      </c>
      <c r="I7" s="659" t="s">
        <v>837</v>
      </c>
      <c r="J7"/>
      <c r="K7" s="1"/>
      <c r="L7" s="1"/>
      <c r="M7" s="1"/>
      <c r="N7" s="1"/>
      <c r="O7" s="1"/>
      <c r="P7" s="1"/>
      <c r="Q7" s="1"/>
      <c r="R7" s="1"/>
      <c r="S7" s="1"/>
      <c r="T7" s="1"/>
      <c r="U7" s="1"/>
      <c r="V7" s="1"/>
      <c r="W7" s="1"/>
      <c r="X7"/>
      <c r="Y7" s="660">
        <f t="shared" ref="Y7:AK7" si="2">AQ7*AQ8</f>
        <v>0.66666666666666663</v>
      </c>
      <c r="Z7" s="661">
        <f t="shared" si="2"/>
        <v>0</v>
      </c>
      <c r="AA7" s="661">
        <f t="shared" si="2"/>
        <v>0</v>
      </c>
      <c r="AB7" s="661">
        <f t="shared" si="2"/>
        <v>0.33333333333333331</v>
      </c>
      <c r="AC7" s="661">
        <f t="shared" si="2"/>
        <v>0</v>
      </c>
      <c r="AD7" s="661">
        <f t="shared" si="2"/>
        <v>0</v>
      </c>
      <c r="AE7" s="661">
        <f t="shared" si="2"/>
        <v>0</v>
      </c>
      <c r="AF7" s="661">
        <f t="shared" si="2"/>
        <v>0</v>
      </c>
      <c r="AG7" s="661">
        <f t="shared" si="2"/>
        <v>0</v>
      </c>
      <c r="AH7" s="662">
        <f t="shared" si="2"/>
        <v>0</v>
      </c>
      <c r="AI7" s="660">
        <f t="shared" si="2"/>
        <v>0</v>
      </c>
      <c r="AJ7" s="661">
        <f t="shared" si="2"/>
        <v>0</v>
      </c>
      <c r="AK7" s="662">
        <f t="shared" si="2"/>
        <v>0</v>
      </c>
      <c r="AL7"/>
      <c r="AN7" s="336"/>
      <c r="AO7" s="336" t="s">
        <v>16</v>
      </c>
      <c r="AP7" s="524" t="s">
        <v>462</v>
      </c>
      <c r="AQ7" s="346">
        <f>メイン!$O$47/メイン!$O$67</f>
        <v>0.66666666666666663</v>
      </c>
      <c r="AR7" s="346">
        <f>(メイン!E49+メイン!E52+メイン!E53)/メイン!$C$19</f>
        <v>0</v>
      </c>
      <c r="AS7" s="346">
        <f>メイン!$O$54/メイン!$O$67</f>
        <v>0</v>
      </c>
      <c r="AT7" s="346">
        <f>メイン!$O$56/メイン!$O$67</f>
        <v>0.33333333333333331</v>
      </c>
      <c r="AU7" s="346">
        <f>メイン!$O$60/メイン!$O$67</f>
        <v>0</v>
      </c>
      <c r="AV7" s="346">
        <f>メイン!$O$61/メイン!$O$67</f>
        <v>0</v>
      </c>
      <c r="AW7" s="346">
        <f>メイン!$O$62/メイン!$O$67</f>
        <v>0</v>
      </c>
      <c r="AX7" s="346">
        <f>メイン!$O$57/メイン!$O$67</f>
        <v>0</v>
      </c>
      <c r="AY7" s="346">
        <f>メイン!$O$63/メイン!$O$67</f>
        <v>0</v>
      </c>
      <c r="AZ7" s="346">
        <f>(メイン!E50+メイン!E51)/メイン!$C$19</f>
        <v>0</v>
      </c>
      <c r="BA7" s="346">
        <f>AU7</f>
        <v>0</v>
      </c>
      <c r="BB7" s="346">
        <f>AV7</f>
        <v>0</v>
      </c>
      <c r="BC7" s="346">
        <f>AW7</f>
        <v>0</v>
      </c>
      <c r="BE7" s="526"/>
      <c r="BF7" s="336"/>
      <c r="BG7" s="527"/>
      <c r="BH7" s="533"/>
      <c r="BI7" s="533"/>
      <c r="BJ7" s="533"/>
      <c r="BK7" s="533"/>
      <c r="BL7" s="533"/>
      <c r="BM7" s="533"/>
      <c r="BN7" s="533"/>
      <c r="BO7" s="534"/>
      <c r="BP7" s="533"/>
      <c r="BQ7" s="533"/>
      <c r="BR7" s="533"/>
      <c r="BS7" s="533"/>
      <c r="BT7" s="533"/>
      <c r="BV7" s="526"/>
      <c r="BW7" s="336"/>
      <c r="BX7" s="527"/>
      <c r="BY7" s="533"/>
      <c r="BZ7" s="533"/>
      <c r="CA7" s="533"/>
      <c r="CB7" s="533"/>
      <c r="CC7" s="533"/>
      <c r="CD7" s="533"/>
      <c r="CE7" s="533"/>
      <c r="CF7" s="534"/>
      <c r="CG7" s="533"/>
      <c r="CH7" s="533"/>
      <c r="CI7" s="533"/>
      <c r="CJ7" s="533"/>
      <c r="CK7" s="533"/>
      <c r="CM7" s="526"/>
      <c r="CN7" s="336"/>
      <c r="CO7" s="527"/>
      <c r="CP7" s="533"/>
      <c r="CQ7" s="533"/>
      <c r="CR7" s="533"/>
      <c r="CS7" s="533"/>
      <c r="CT7" s="533"/>
      <c r="CU7" s="533"/>
      <c r="CV7" s="533"/>
      <c r="CW7" s="534"/>
      <c r="CX7" s="533"/>
      <c r="CY7" s="533"/>
      <c r="CZ7" s="533"/>
      <c r="DA7" s="533"/>
      <c r="DB7" s="533"/>
    </row>
    <row r="8" spans="1:107" s="361" customFormat="1" ht="15" thickBot="1" x14ac:dyDescent="0.2">
      <c r="A8"/>
      <c r="B8" s="192" t="s">
        <v>453</v>
      </c>
      <c r="C8" s="193"/>
      <c r="D8" s="194"/>
      <c r="E8" s="195"/>
      <c r="F8" s="732"/>
      <c r="G8"/>
      <c r="H8" s="663"/>
      <c r="I8" s="664"/>
      <c r="J8"/>
      <c r="K8" s="1"/>
      <c r="L8" s="1"/>
      <c r="M8" s="1"/>
      <c r="N8" s="1"/>
      <c r="O8" s="1"/>
      <c r="P8" s="1"/>
      <c r="Q8" s="1"/>
      <c r="R8" s="1"/>
      <c r="S8" s="1"/>
      <c r="T8" s="1"/>
      <c r="U8" s="1"/>
      <c r="V8" s="1"/>
      <c r="W8" s="1"/>
      <c r="X8"/>
      <c r="Y8" s="269"/>
      <c r="Z8" s="269"/>
      <c r="AA8" s="269"/>
      <c r="AB8" s="269"/>
      <c r="AC8" s="269"/>
      <c r="AD8" s="269"/>
      <c r="AE8" s="269"/>
      <c r="AF8" s="269"/>
      <c r="AG8" s="269"/>
      <c r="AH8" s="269"/>
      <c r="AI8" s="269"/>
      <c r="AJ8" s="269"/>
      <c r="AK8" s="269"/>
      <c r="AL8"/>
      <c r="AM8"/>
      <c r="AN8" s="535"/>
      <c r="AO8" s="535" t="s">
        <v>463</v>
      </c>
      <c r="AP8" s="524" t="s">
        <v>464</v>
      </c>
      <c r="AQ8" s="350">
        <v>1</v>
      </c>
      <c r="AR8" s="350">
        <v>1</v>
      </c>
      <c r="AS8" s="350">
        <v>1</v>
      </c>
      <c r="AT8" s="350">
        <v>1</v>
      </c>
      <c r="AU8" s="405">
        <f>1-BA8</f>
        <v>1</v>
      </c>
      <c r="AV8" s="405">
        <f>1-BB8</f>
        <v>1</v>
      </c>
      <c r="AW8" s="405">
        <f>1-BB8</f>
        <v>1</v>
      </c>
      <c r="AX8" s="351">
        <v>1</v>
      </c>
      <c r="AY8" s="350">
        <v>1</v>
      </c>
      <c r="AZ8" s="495">
        <v>1</v>
      </c>
      <c r="BA8" s="407"/>
      <c r="BB8" s="407">
        <f>メイン!$E$69</f>
        <v>0</v>
      </c>
      <c r="BC8" s="407">
        <f>メイン!$E$70</f>
        <v>0</v>
      </c>
      <c r="BD8"/>
      <c r="BE8" s="537" t="s">
        <v>465</v>
      </c>
      <c r="BF8" s="535"/>
      <c r="BG8" s="538" t="s">
        <v>466</v>
      </c>
      <c r="BH8" s="539"/>
      <c r="BI8" s="539"/>
      <c r="BJ8" s="539"/>
      <c r="BK8" s="539"/>
      <c r="BL8" s="539"/>
      <c r="BM8" s="539"/>
      <c r="BN8" s="539"/>
      <c r="BO8" s="540"/>
      <c r="BP8" s="539"/>
      <c r="BQ8" s="539"/>
      <c r="BR8" s="541"/>
      <c r="BS8" s="542"/>
      <c r="BT8" s="542"/>
      <c r="BU8"/>
      <c r="BV8" s="349" t="s">
        <v>128</v>
      </c>
      <c r="BW8" s="349"/>
      <c r="BX8" s="347" t="s">
        <v>139</v>
      </c>
      <c r="BY8" s="438"/>
      <c r="BZ8" s="438"/>
      <c r="CA8" s="438"/>
      <c r="CB8" s="438"/>
      <c r="CC8" s="438"/>
      <c r="CD8" s="438"/>
      <c r="CE8" s="438"/>
      <c r="CF8" s="439"/>
      <c r="CG8" s="438"/>
      <c r="CH8" s="497"/>
      <c r="CI8" s="440"/>
      <c r="CJ8" s="441"/>
      <c r="CK8" s="441"/>
      <c r="CL8"/>
      <c r="CM8" s="537" t="s">
        <v>465</v>
      </c>
      <c r="CN8" s="535"/>
      <c r="CO8" s="538" t="s">
        <v>466</v>
      </c>
      <c r="CP8" s="539"/>
      <c r="CQ8" s="539"/>
      <c r="CR8" s="539"/>
      <c r="CS8" s="539"/>
      <c r="CT8" s="539"/>
      <c r="CU8" s="539"/>
      <c r="CV8" s="539"/>
      <c r="CW8" s="540"/>
      <c r="CX8" s="539"/>
      <c r="CY8" s="539"/>
      <c r="CZ8" s="541"/>
      <c r="DA8" s="542"/>
      <c r="DB8" s="542"/>
      <c r="DC8"/>
    </row>
    <row r="9" spans="1:107" s="361" customFormat="1" ht="14.25" thickBot="1" x14ac:dyDescent="0.2">
      <c r="A9"/>
      <c r="B9" s="197" t="s">
        <v>275</v>
      </c>
      <c r="C9" s="198"/>
      <c r="D9" s="198" t="s">
        <v>454</v>
      </c>
      <c r="E9" s="198"/>
      <c r="F9" s="733"/>
      <c r="G9"/>
      <c r="H9" s="665"/>
      <c r="I9" s="666"/>
      <c r="J9"/>
      <c r="K9" s="1"/>
      <c r="L9" s="1"/>
      <c r="M9" s="1"/>
      <c r="N9" s="1"/>
      <c r="O9" s="1"/>
      <c r="P9" s="1"/>
      <c r="Q9" s="1"/>
      <c r="R9" s="1"/>
      <c r="S9" s="1"/>
      <c r="T9" s="1"/>
      <c r="U9" s="1"/>
      <c r="V9" s="1"/>
      <c r="W9" s="1"/>
      <c r="X9"/>
      <c r="Y9" s="667" t="str">
        <f>Y$6</f>
        <v>事務所</v>
      </c>
      <c r="Z9" s="667" t="str">
        <f t="shared" ref="Z9:AK9" si="3">Z$6</f>
        <v>学校</v>
      </c>
      <c r="AA9" s="667" t="str">
        <f t="shared" si="3"/>
        <v>物販店</v>
      </c>
      <c r="AB9" s="667" t="str">
        <f t="shared" si="3"/>
        <v>飲食店</v>
      </c>
      <c r="AC9" s="667" t="str">
        <f t="shared" si="3"/>
        <v>病院</v>
      </c>
      <c r="AD9" s="667" t="str">
        <f t="shared" si="3"/>
        <v>ホテル</v>
      </c>
      <c r="AE9" s="667" t="str">
        <f t="shared" si="3"/>
        <v>集合住宅</v>
      </c>
      <c r="AF9" s="667" t="str">
        <f t="shared" si="3"/>
        <v>集会所</v>
      </c>
      <c r="AG9" s="667" t="str">
        <f t="shared" si="3"/>
        <v>工場</v>
      </c>
      <c r="AH9" s="667" t="str">
        <f>AH$6</f>
        <v>小中高</v>
      </c>
      <c r="AI9" s="667" t="str">
        <f t="shared" si="3"/>
        <v>病院o</v>
      </c>
      <c r="AJ9" s="667" t="str">
        <f t="shared" si="3"/>
        <v>ホテルo</v>
      </c>
      <c r="AK9" s="667" t="str">
        <f t="shared" si="3"/>
        <v>集合住宅o</v>
      </c>
      <c r="AL9"/>
      <c r="AM9"/>
      <c r="AN9" s="355" t="str">
        <f t="shared" ref="AN9:AN40" si="4">IF($AN$3=1,BV9,CM9)</f>
        <v>Q1</v>
      </c>
      <c r="AO9" s="355" t="str">
        <f t="shared" ref="AO9:AO40" si="5">IF($AN$3=1,BW9,CN9)</f>
        <v xml:space="preserve"> Q</v>
      </c>
      <c r="AP9" s="543" t="str">
        <f t="shared" ref="AP9:AP40" si="6">BG9</f>
        <v>室内環境</v>
      </c>
      <c r="AQ9" s="359">
        <f>IF($AN$3=1,BY9,IF($AN$3=2,CP9,BH9))</f>
        <v>0.4</v>
      </c>
      <c r="AR9" s="359">
        <f t="shared" ref="AR9:AR40" si="7">IF($AN$3=1,BZ9,IF($AN$3=2,CQ9,BI9))</f>
        <v>0.4</v>
      </c>
      <c r="AS9" s="359">
        <f t="shared" ref="AS9:AS40" si="8">IF($AN$3=1,CA9,IF($AN$3=2,CR9,BJ9))</f>
        <v>0.4</v>
      </c>
      <c r="AT9" s="359">
        <f t="shared" ref="AT9:AT40" si="9">IF($AN$3=1,CB9,IF($AN$3=2,CS9,BK9))</f>
        <v>0.4</v>
      </c>
      <c r="AU9" s="359">
        <f t="shared" ref="AU9:AU40" si="10">IF($AN$3=1,CC9,IF($AN$3=2,CT9,BL9))</f>
        <v>0.4</v>
      </c>
      <c r="AV9" s="359">
        <f t="shared" ref="AV9:AV40" si="11">IF($AN$3=1,CD9,IF($AN$3=2,CU9,BM9))</f>
        <v>0.4</v>
      </c>
      <c r="AW9" s="359">
        <f t="shared" ref="AW9:AW40" si="12">IF($AN$3=1,CE9,IF($AN$3=2,CV9,BN9))</f>
        <v>0.4</v>
      </c>
      <c r="AX9" s="359">
        <f t="shared" ref="AX9:AX40" si="13">IF($AN$3=1,CF9,IF($AN$3=2,CW9,BO9))</f>
        <v>0.4</v>
      </c>
      <c r="AY9" s="359">
        <f t="shared" ref="AY9:AY40" si="14">IF($AN$3=1,CG9,IF($AN$3=2,CX9,BP9))</f>
        <v>0.3</v>
      </c>
      <c r="AZ9" s="359">
        <f t="shared" ref="AZ9:AZ40" si="15">IF($AN$3=1,CH9,IF($AN$3=2,CY9,BQ9))</f>
        <v>0.4</v>
      </c>
      <c r="BA9" s="398">
        <f t="shared" ref="BA9:BA40" si="16">IF($AN$3=1,CI9,IF($AN$3=2,CZ9,BR9))</f>
        <v>0</v>
      </c>
      <c r="BB9" s="359">
        <f t="shared" ref="BB9:BB40" si="17">IF($AN$3=1,CJ9,IF($AN$3=2,DA9,BS9))</f>
        <v>0</v>
      </c>
      <c r="BC9" s="359">
        <f t="shared" ref="BC9:BC40" si="18">IF($AN$3=1,CK9,IF($AN$3=2,DB9,BT9))</f>
        <v>0</v>
      </c>
      <c r="BD9"/>
      <c r="BE9" s="355" t="s">
        <v>740</v>
      </c>
      <c r="BF9" s="544" t="s">
        <v>17</v>
      </c>
      <c r="BG9" s="543" t="s">
        <v>741</v>
      </c>
      <c r="BH9" s="359">
        <v>0.4</v>
      </c>
      <c r="BI9" s="359">
        <v>0.4</v>
      </c>
      <c r="BJ9" s="359">
        <v>0.4</v>
      </c>
      <c r="BK9" s="359">
        <v>0.4</v>
      </c>
      <c r="BL9" s="359">
        <v>0.4</v>
      </c>
      <c r="BM9" s="359">
        <v>0.4</v>
      </c>
      <c r="BN9" s="359">
        <v>0.4</v>
      </c>
      <c r="BO9" s="359">
        <v>0.4</v>
      </c>
      <c r="BP9" s="359">
        <v>0.3</v>
      </c>
      <c r="BQ9" s="545">
        <v>0.4</v>
      </c>
      <c r="BR9" s="546"/>
      <c r="BS9" s="545"/>
      <c r="BT9" s="545"/>
      <c r="BU9"/>
      <c r="BV9" s="355" t="s">
        <v>529</v>
      </c>
      <c r="BW9" s="544" t="s">
        <v>17</v>
      </c>
      <c r="BX9" s="543" t="s">
        <v>530</v>
      </c>
      <c r="BY9" s="545">
        <v>0.4</v>
      </c>
      <c r="BZ9" s="545">
        <v>0.4</v>
      </c>
      <c r="CA9" s="545">
        <v>0.4</v>
      </c>
      <c r="CB9" s="545">
        <v>0.4</v>
      </c>
      <c r="CC9" s="545">
        <v>0.4</v>
      </c>
      <c r="CD9" s="545">
        <v>0.4</v>
      </c>
      <c r="CE9" s="545">
        <v>0.4</v>
      </c>
      <c r="CF9" s="545">
        <v>0.4</v>
      </c>
      <c r="CG9" s="545">
        <v>0.3</v>
      </c>
      <c r="CH9" s="545">
        <v>0.4</v>
      </c>
      <c r="CI9" s="546"/>
      <c r="CJ9" s="545"/>
      <c r="CK9" s="545"/>
      <c r="CL9"/>
      <c r="CM9" s="355" t="s">
        <v>688</v>
      </c>
      <c r="CN9" s="544" t="s">
        <v>17</v>
      </c>
      <c r="CO9" s="543" t="s">
        <v>689</v>
      </c>
      <c r="CP9" s="545">
        <v>0.4</v>
      </c>
      <c r="CQ9" s="545">
        <v>0.4</v>
      </c>
      <c r="CR9" s="545">
        <v>0.4</v>
      </c>
      <c r="CS9" s="545">
        <v>0.4</v>
      </c>
      <c r="CT9" s="545">
        <v>0.4</v>
      </c>
      <c r="CU9" s="545">
        <v>0.4</v>
      </c>
      <c r="CV9" s="545">
        <v>0.4</v>
      </c>
      <c r="CW9" s="545">
        <v>0.4</v>
      </c>
      <c r="CX9" s="545">
        <v>0.3</v>
      </c>
      <c r="CY9" s="545">
        <v>0.4</v>
      </c>
      <c r="CZ9" s="546"/>
      <c r="DA9" s="545"/>
      <c r="DB9" s="545"/>
      <c r="DC9"/>
    </row>
    <row r="10" spans="1:107" s="361" customFormat="1" ht="14.25" thickBot="1" x14ac:dyDescent="0.2">
      <c r="A10"/>
      <c r="B10" s="200">
        <v>1</v>
      </c>
      <c r="C10" s="201" t="s">
        <v>276</v>
      </c>
      <c r="D10" s="202"/>
      <c r="E10" s="302"/>
      <c r="F10" s="734"/>
      <c r="G10"/>
      <c r="H10" s="668"/>
      <c r="I10" s="669"/>
      <c r="J10"/>
      <c r="K10" s="1">
        <f>IF(OR(Y10=0,Y10="-"),0,1)</f>
        <v>0</v>
      </c>
      <c r="L10" s="1">
        <f t="shared" ref="L10:W25" si="19">IF(OR(Z10=0,Z10="-"),0,1)</f>
        <v>0</v>
      </c>
      <c r="M10" s="1">
        <f t="shared" si="19"/>
        <v>0</v>
      </c>
      <c r="N10" s="1">
        <f t="shared" si="19"/>
        <v>0</v>
      </c>
      <c r="O10" s="1">
        <f t="shared" si="19"/>
        <v>0</v>
      </c>
      <c r="P10" s="1">
        <f t="shared" si="19"/>
        <v>0</v>
      </c>
      <c r="Q10" s="1">
        <f t="shared" si="19"/>
        <v>0</v>
      </c>
      <c r="R10" s="1">
        <f t="shared" si="19"/>
        <v>0</v>
      </c>
      <c r="S10" s="1">
        <f t="shared" si="19"/>
        <v>0</v>
      </c>
      <c r="T10" s="1">
        <f t="shared" si="19"/>
        <v>0</v>
      </c>
      <c r="U10" s="1">
        <f t="shared" si="19"/>
        <v>0</v>
      </c>
      <c r="V10" s="1">
        <f t="shared" si="19"/>
        <v>0</v>
      </c>
      <c r="W10" s="1">
        <f t="shared" si="19"/>
        <v>0</v>
      </c>
      <c r="X10"/>
      <c r="Y10" s="670" t="s">
        <v>437</v>
      </c>
      <c r="Z10" s="670" t="s">
        <v>838</v>
      </c>
      <c r="AA10" s="670" t="s">
        <v>838</v>
      </c>
      <c r="AB10" s="670" t="s">
        <v>838</v>
      </c>
      <c r="AC10" s="670" t="s">
        <v>838</v>
      </c>
      <c r="AD10" s="670" t="s">
        <v>838</v>
      </c>
      <c r="AE10" s="670" t="s">
        <v>838</v>
      </c>
      <c r="AF10" s="670" t="s">
        <v>838</v>
      </c>
      <c r="AG10" s="670" t="s">
        <v>838</v>
      </c>
      <c r="AH10" s="670" t="s">
        <v>838</v>
      </c>
      <c r="AI10" s="670" t="s">
        <v>838</v>
      </c>
      <c r="AJ10" s="670" t="s">
        <v>838</v>
      </c>
      <c r="AK10" s="670" t="s">
        <v>838</v>
      </c>
      <c r="AL10"/>
      <c r="AM10"/>
      <c r="AN10" s="387">
        <f t="shared" si="4"/>
        <v>1</v>
      </c>
      <c r="AO10" s="387" t="str">
        <f t="shared" si="5"/>
        <v xml:space="preserve"> Q1</v>
      </c>
      <c r="AP10" s="474" t="str">
        <f t="shared" si="6"/>
        <v>音環境</v>
      </c>
      <c r="AQ10" s="363">
        <f t="shared" ref="AQ10:AQ40" si="20">IF($AN$3=1,BY10,IF($AN$3=2,CP10,BH10))</f>
        <v>0.15</v>
      </c>
      <c r="AR10" s="363">
        <f t="shared" si="7"/>
        <v>0.15</v>
      </c>
      <c r="AS10" s="363">
        <f t="shared" si="8"/>
        <v>0.15</v>
      </c>
      <c r="AT10" s="363">
        <f t="shared" si="9"/>
        <v>0.15</v>
      </c>
      <c r="AU10" s="363">
        <f t="shared" si="10"/>
        <v>0.15</v>
      </c>
      <c r="AV10" s="363">
        <f t="shared" si="11"/>
        <v>0.15</v>
      </c>
      <c r="AW10" s="363">
        <f t="shared" si="12"/>
        <v>0.15</v>
      </c>
      <c r="AX10" s="364">
        <f t="shared" si="13"/>
        <v>0.23</v>
      </c>
      <c r="AY10" s="363">
        <f t="shared" si="14"/>
        <v>0.15</v>
      </c>
      <c r="AZ10" s="363">
        <f t="shared" si="15"/>
        <v>0.15</v>
      </c>
      <c r="BA10" s="399">
        <f t="shared" si="16"/>
        <v>0</v>
      </c>
      <c r="BB10" s="363">
        <f t="shared" si="17"/>
        <v>0</v>
      </c>
      <c r="BC10" s="363">
        <f t="shared" si="18"/>
        <v>0</v>
      </c>
      <c r="BD10"/>
      <c r="BE10" s="387">
        <v>1</v>
      </c>
      <c r="BF10" s="444" t="s">
        <v>18</v>
      </c>
      <c r="BG10" s="474" t="s">
        <v>459</v>
      </c>
      <c r="BH10" s="363">
        <v>0.15</v>
      </c>
      <c r="BI10" s="363">
        <v>0.15</v>
      </c>
      <c r="BJ10" s="363">
        <v>0.15</v>
      </c>
      <c r="BK10" s="363">
        <v>0.15</v>
      </c>
      <c r="BL10" s="363">
        <v>0.15</v>
      </c>
      <c r="BM10" s="363">
        <v>0.15</v>
      </c>
      <c r="BN10" s="363">
        <v>0.15</v>
      </c>
      <c r="BO10" s="364">
        <v>0.23</v>
      </c>
      <c r="BP10" s="363">
        <v>0.15</v>
      </c>
      <c r="BQ10" s="429">
        <v>0.15</v>
      </c>
      <c r="BR10" s="547"/>
      <c r="BS10" s="429"/>
      <c r="BT10" s="429"/>
      <c r="BU10"/>
      <c r="BV10" s="387">
        <v>1</v>
      </c>
      <c r="BW10" s="444" t="s">
        <v>18</v>
      </c>
      <c r="BX10" s="474" t="s">
        <v>459</v>
      </c>
      <c r="BY10" s="429">
        <v>0.15</v>
      </c>
      <c r="BZ10" s="429">
        <v>0.15</v>
      </c>
      <c r="CA10" s="429">
        <v>0.15</v>
      </c>
      <c r="CB10" s="429">
        <v>0.15</v>
      </c>
      <c r="CC10" s="429">
        <v>0.15</v>
      </c>
      <c r="CD10" s="429">
        <v>0.15</v>
      </c>
      <c r="CE10" s="429">
        <v>0.15</v>
      </c>
      <c r="CF10" s="430">
        <v>0.23</v>
      </c>
      <c r="CG10" s="429">
        <v>0.15</v>
      </c>
      <c r="CH10" s="429">
        <v>0.15</v>
      </c>
      <c r="CI10" s="547"/>
      <c r="CJ10" s="429"/>
      <c r="CK10" s="429"/>
      <c r="CL10"/>
      <c r="CM10" s="387">
        <v>1</v>
      </c>
      <c r="CN10" s="444" t="s">
        <v>18</v>
      </c>
      <c r="CO10" s="474" t="s">
        <v>459</v>
      </c>
      <c r="CP10" s="429">
        <v>0.15</v>
      </c>
      <c r="CQ10" s="429">
        <v>0.15</v>
      </c>
      <c r="CR10" s="429">
        <v>0.15</v>
      </c>
      <c r="CS10" s="429">
        <v>0.15</v>
      </c>
      <c r="CT10" s="429">
        <v>0.15</v>
      </c>
      <c r="CU10" s="429">
        <v>0.15</v>
      </c>
      <c r="CV10" s="429">
        <v>0.15</v>
      </c>
      <c r="CW10" s="430">
        <v>0.23</v>
      </c>
      <c r="CX10" s="429">
        <v>0.15</v>
      </c>
      <c r="CY10" s="429">
        <v>0.15</v>
      </c>
      <c r="CZ10" s="547"/>
      <c r="DA10" s="429"/>
      <c r="DB10" s="429"/>
      <c r="DC10"/>
    </row>
    <row r="11" spans="1:107" ht="14.25" thickBot="1" x14ac:dyDescent="0.2">
      <c r="B11" s="204"/>
      <c r="C11" s="205">
        <v>1.1000000000000001</v>
      </c>
      <c r="D11" s="206" t="s">
        <v>277</v>
      </c>
      <c r="E11" s="223"/>
      <c r="F11" s="735"/>
      <c r="G11"/>
      <c r="H11" s="775">
        <f>IF(SUMPRODUCT($Y$7:$AH$7,K11:T11)=0,0,SUMPRODUCT($Y$7:$AH$7,Y11:AH11)/SUMPRODUCT($Y$7:$AH$7,K11:T11))</f>
        <v>4</v>
      </c>
      <c r="I11" s="794">
        <f>IF(SUMPRODUCT($AI$7:$AK$7,U11:W11)=0,0,SUMPRODUCT($AI$7:$AK$7,AI11:AK13)/SUMPRODUCT($AI$7:$AK$7,U11:W11))</f>
        <v>0</v>
      </c>
      <c r="J11"/>
      <c r="K11" s="1">
        <f t="shared" ref="K11:W44" si="21">IF(OR(Y11=0,Y11="-"),0,1)</f>
        <v>1</v>
      </c>
      <c r="L11" s="1">
        <f t="shared" si="19"/>
        <v>0</v>
      </c>
      <c r="M11" s="1">
        <f t="shared" si="19"/>
        <v>0</v>
      </c>
      <c r="N11" s="1">
        <f t="shared" si="19"/>
        <v>0</v>
      </c>
      <c r="O11" s="1">
        <f t="shared" si="19"/>
        <v>0</v>
      </c>
      <c r="P11" s="1">
        <f t="shared" si="19"/>
        <v>0</v>
      </c>
      <c r="Q11" s="1">
        <f t="shared" si="19"/>
        <v>0</v>
      </c>
      <c r="R11" s="1">
        <f t="shared" si="19"/>
        <v>0</v>
      </c>
      <c r="S11" s="1">
        <f t="shared" si="19"/>
        <v>0</v>
      </c>
      <c r="T11" s="1">
        <f t="shared" si="19"/>
        <v>0</v>
      </c>
      <c r="U11" s="1">
        <f t="shared" si="19"/>
        <v>0</v>
      </c>
      <c r="V11" s="1">
        <f t="shared" si="19"/>
        <v>0</v>
      </c>
      <c r="W11" s="1">
        <f t="shared" si="19"/>
        <v>0</v>
      </c>
      <c r="X11"/>
      <c r="Y11" s="672">
        <v>4</v>
      </c>
      <c r="Z11" s="672"/>
      <c r="AA11" s="672"/>
      <c r="AB11" s="672"/>
      <c r="AC11" s="672"/>
      <c r="AD11" s="672"/>
      <c r="AE11" s="672"/>
      <c r="AF11" s="672"/>
      <c r="AG11" s="672"/>
      <c r="AH11" s="672"/>
      <c r="AI11" s="672"/>
      <c r="AJ11" s="672"/>
      <c r="AK11" s="672"/>
      <c r="AL11"/>
      <c r="AN11" s="393">
        <f t="shared" si="4"/>
        <v>1.1000000000000001</v>
      </c>
      <c r="AO11" s="393" t="str">
        <f t="shared" si="5"/>
        <v xml:space="preserve"> Q1 1</v>
      </c>
      <c r="AP11" s="443" t="str">
        <f t="shared" si="6"/>
        <v>騒音</v>
      </c>
      <c r="AQ11" s="368">
        <f t="shared" si="20"/>
        <v>0.4</v>
      </c>
      <c r="AR11" s="368">
        <f t="shared" si="7"/>
        <v>0.4</v>
      </c>
      <c r="AS11" s="368">
        <f t="shared" si="8"/>
        <v>0.8</v>
      </c>
      <c r="AT11" s="368">
        <f t="shared" si="9"/>
        <v>0.4</v>
      </c>
      <c r="AU11" s="368">
        <f t="shared" si="10"/>
        <v>0.4</v>
      </c>
      <c r="AV11" s="368">
        <f t="shared" si="11"/>
        <v>0.8</v>
      </c>
      <c r="AW11" s="368">
        <f t="shared" si="12"/>
        <v>0.8</v>
      </c>
      <c r="AX11" s="368">
        <f t="shared" si="13"/>
        <v>0.8</v>
      </c>
      <c r="AY11" s="368">
        <f t="shared" si="14"/>
        <v>0.5</v>
      </c>
      <c r="AZ11" s="368">
        <f t="shared" si="15"/>
        <v>0.4</v>
      </c>
      <c r="BA11" s="369">
        <f t="shared" si="16"/>
        <v>0.5</v>
      </c>
      <c r="BB11" s="368">
        <f t="shared" si="17"/>
        <v>0.4</v>
      </c>
      <c r="BC11" s="368">
        <f t="shared" si="18"/>
        <v>0.4</v>
      </c>
      <c r="BE11" s="393">
        <v>1.1000000000000001</v>
      </c>
      <c r="BF11" s="425" t="s">
        <v>19</v>
      </c>
      <c r="BG11" s="548" t="s">
        <v>742</v>
      </c>
      <c r="BH11" s="611">
        <v>0.4</v>
      </c>
      <c r="BI11" s="368">
        <v>0.4</v>
      </c>
      <c r="BJ11" s="368">
        <v>0.8</v>
      </c>
      <c r="BK11" s="368">
        <v>0.4</v>
      </c>
      <c r="BL11" s="611">
        <v>0.4</v>
      </c>
      <c r="BM11" s="368">
        <v>0.8</v>
      </c>
      <c r="BN11" s="368">
        <v>0.8</v>
      </c>
      <c r="BO11" s="611">
        <v>0.8</v>
      </c>
      <c r="BP11" s="611">
        <v>0.5</v>
      </c>
      <c r="BQ11" s="371">
        <v>0.4</v>
      </c>
      <c r="BR11" s="373">
        <v>0.5</v>
      </c>
      <c r="BS11" s="371">
        <v>0.4</v>
      </c>
      <c r="BT11" s="371">
        <v>0.4</v>
      </c>
      <c r="BU11" s="368"/>
      <c r="BV11" s="393">
        <v>1.1000000000000001</v>
      </c>
      <c r="BW11" s="425" t="s">
        <v>19</v>
      </c>
      <c r="BX11" s="548" t="s">
        <v>532</v>
      </c>
      <c r="BY11" s="371">
        <v>0.4</v>
      </c>
      <c r="BZ11" s="371">
        <v>0.4</v>
      </c>
      <c r="CA11" s="371">
        <v>0.4</v>
      </c>
      <c r="CB11" s="371">
        <v>0.4</v>
      </c>
      <c r="CC11" s="371">
        <v>0.4</v>
      </c>
      <c r="CD11" s="371">
        <v>0.4</v>
      </c>
      <c r="CE11" s="371">
        <v>0.5</v>
      </c>
      <c r="CF11" s="371">
        <v>0.4</v>
      </c>
      <c r="CG11" s="371">
        <v>0.4</v>
      </c>
      <c r="CH11" s="371">
        <v>0.4</v>
      </c>
      <c r="CI11" s="371">
        <v>0.4</v>
      </c>
      <c r="CJ11" s="371">
        <v>0.4</v>
      </c>
      <c r="CK11" s="371">
        <v>0.5</v>
      </c>
      <c r="CM11" s="393">
        <v>1.1000000000000001</v>
      </c>
      <c r="CN11" s="425" t="s">
        <v>19</v>
      </c>
      <c r="CO11" s="548" t="s">
        <v>531</v>
      </c>
      <c r="CP11" s="371">
        <v>0.4</v>
      </c>
      <c r="CQ11" s="371">
        <v>0.4</v>
      </c>
      <c r="CR11" s="371">
        <v>0.4</v>
      </c>
      <c r="CS11" s="371">
        <v>0.4</v>
      </c>
      <c r="CT11" s="371">
        <v>0.4</v>
      </c>
      <c r="CU11" s="371">
        <v>0.4</v>
      </c>
      <c r="CV11" s="371">
        <v>0.5</v>
      </c>
      <c r="CW11" s="371">
        <v>0.4</v>
      </c>
      <c r="CX11" s="371">
        <v>0.4</v>
      </c>
      <c r="CY11" s="371">
        <v>0.4</v>
      </c>
      <c r="CZ11" s="371">
        <v>0.4</v>
      </c>
      <c r="DA11" s="371">
        <v>0.4</v>
      </c>
      <c r="DB11" s="371">
        <v>0.5</v>
      </c>
    </row>
    <row r="12" spans="1:107" ht="14.25" hidden="1" thickBot="1" x14ac:dyDescent="0.2">
      <c r="B12" s="204"/>
      <c r="C12" s="210"/>
      <c r="D12" s="585">
        <v>1</v>
      </c>
      <c r="E12" s="626" t="s">
        <v>423</v>
      </c>
      <c r="F12" s="736"/>
      <c r="G12"/>
      <c r="H12" s="775"/>
      <c r="I12" s="794"/>
      <c r="J12"/>
      <c r="K12" s="1">
        <f t="shared" si="21"/>
        <v>0</v>
      </c>
      <c r="L12" s="1">
        <f t="shared" si="19"/>
        <v>0</v>
      </c>
      <c r="M12" s="1">
        <f t="shared" si="19"/>
        <v>0</v>
      </c>
      <c r="N12" s="1">
        <f t="shared" si="19"/>
        <v>0</v>
      </c>
      <c r="O12" s="1">
        <f t="shared" si="19"/>
        <v>0</v>
      </c>
      <c r="P12" s="1">
        <f t="shared" si="19"/>
        <v>0</v>
      </c>
      <c r="Q12" s="1">
        <f t="shared" si="19"/>
        <v>0</v>
      </c>
      <c r="R12" s="1">
        <f t="shared" si="19"/>
        <v>0</v>
      </c>
      <c r="S12" s="1">
        <f t="shared" si="19"/>
        <v>0</v>
      </c>
      <c r="T12" s="1">
        <f t="shared" si="19"/>
        <v>0</v>
      </c>
      <c r="U12" s="1">
        <f t="shared" si="19"/>
        <v>0</v>
      </c>
      <c r="V12" s="1">
        <f t="shared" si="19"/>
        <v>0</v>
      </c>
      <c r="W12" s="1">
        <f t="shared" si="19"/>
        <v>0</v>
      </c>
      <c r="X12"/>
      <c r="Y12" s="672"/>
      <c r="Z12" s="672"/>
      <c r="AA12" s="672"/>
      <c r="AB12" s="672"/>
      <c r="AC12" s="672"/>
      <c r="AD12" s="672"/>
      <c r="AE12" s="672"/>
      <c r="AF12" s="672"/>
      <c r="AG12" s="672"/>
      <c r="AH12" s="672"/>
      <c r="AI12" s="672"/>
      <c r="AJ12" s="672"/>
      <c r="AK12" s="672"/>
      <c r="AL12"/>
      <c r="AN12" s="393" t="str">
        <f t="shared" si="4"/>
        <v>1.1.1</v>
      </c>
      <c r="AO12" s="393" t="str">
        <f t="shared" si="5"/>
        <v xml:space="preserve"> Q1 1.1</v>
      </c>
      <c r="AP12" s="443" t="str">
        <f t="shared" si="6"/>
        <v>室内騒音レベル</v>
      </c>
      <c r="AQ12" s="368">
        <f t="shared" si="20"/>
        <v>0</v>
      </c>
      <c r="AR12" s="368">
        <f t="shared" si="7"/>
        <v>0</v>
      </c>
      <c r="AS12" s="368">
        <f t="shared" si="8"/>
        <v>0</v>
      </c>
      <c r="AT12" s="368">
        <f t="shared" si="9"/>
        <v>0</v>
      </c>
      <c r="AU12" s="368">
        <f t="shared" si="10"/>
        <v>0</v>
      </c>
      <c r="AV12" s="368">
        <f t="shared" si="11"/>
        <v>0</v>
      </c>
      <c r="AW12" s="368">
        <f t="shared" si="12"/>
        <v>0</v>
      </c>
      <c r="AX12" s="368">
        <f t="shared" si="13"/>
        <v>0</v>
      </c>
      <c r="AY12" s="368">
        <f t="shared" si="14"/>
        <v>0</v>
      </c>
      <c r="AZ12" s="368">
        <f t="shared" si="15"/>
        <v>0</v>
      </c>
      <c r="BA12" s="369">
        <f t="shared" si="16"/>
        <v>0</v>
      </c>
      <c r="BB12" s="368">
        <f t="shared" si="17"/>
        <v>0</v>
      </c>
      <c r="BC12" s="368">
        <f t="shared" si="18"/>
        <v>0</v>
      </c>
      <c r="BE12" s="393" t="s">
        <v>20</v>
      </c>
      <c r="BF12" s="425" t="s">
        <v>21</v>
      </c>
      <c r="BG12" s="548" t="s">
        <v>441</v>
      </c>
      <c r="BH12" s="368"/>
      <c r="BI12" s="368"/>
      <c r="BJ12" s="368"/>
      <c r="BK12" s="368"/>
      <c r="BL12" s="368"/>
      <c r="BM12" s="368"/>
      <c r="BN12" s="368"/>
      <c r="BO12" s="368"/>
      <c r="BP12" s="368"/>
      <c r="BQ12" s="371"/>
      <c r="BR12" s="373"/>
      <c r="BS12" s="371"/>
      <c r="BT12" s="371"/>
      <c r="BU12" s="368"/>
      <c r="BV12" s="393" t="s">
        <v>20</v>
      </c>
      <c r="BW12" s="425" t="s">
        <v>21</v>
      </c>
      <c r="BX12" s="548" t="s">
        <v>441</v>
      </c>
      <c r="BY12" s="371"/>
      <c r="BZ12" s="371"/>
      <c r="CA12" s="371"/>
      <c r="CB12" s="371"/>
      <c r="CC12" s="371"/>
      <c r="CD12" s="371"/>
      <c r="CE12" s="371"/>
      <c r="CF12" s="371"/>
      <c r="CG12" s="371"/>
      <c r="CH12" s="371"/>
      <c r="CI12" s="373"/>
      <c r="CJ12" s="371"/>
      <c r="CK12" s="371"/>
      <c r="CM12" s="393" t="s">
        <v>20</v>
      </c>
      <c r="CN12" s="425" t="s">
        <v>21</v>
      </c>
      <c r="CO12" s="548" t="s">
        <v>441</v>
      </c>
      <c r="CP12" s="371"/>
      <c r="CQ12" s="371"/>
      <c r="CR12" s="371"/>
      <c r="CS12" s="371"/>
      <c r="CT12" s="371"/>
      <c r="CU12" s="371"/>
      <c r="CV12" s="371"/>
      <c r="CW12" s="371"/>
      <c r="CX12" s="371"/>
      <c r="CY12" s="371"/>
      <c r="CZ12" s="373"/>
      <c r="DA12" s="371"/>
      <c r="DB12" s="371"/>
    </row>
    <row r="13" spans="1:107" ht="14.25" hidden="1" thickBot="1" x14ac:dyDescent="0.2">
      <c r="B13" s="204"/>
      <c r="C13" s="215"/>
      <c r="D13" s="585">
        <v>2</v>
      </c>
      <c r="E13" s="627" t="s">
        <v>422</v>
      </c>
      <c r="F13" s="735"/>
      <c r="G13"/>
      <c r="H13" s="776"/>
      <c r="I13" s="795"/>
      <c r="J13"/>
      <c r="K13" s="1">
        <f t="shared" si="21"/>
        <v>0</v>
      </c>
      <c r="L13" s="1">
        <f t="shared" si="19"/>
        <v>0</v>
      </c>
      <c r="M13" s="1">
        <f t="shared" si="19"/>
        <v>0</v>
      </c>
      <c r="N13" s="1">
        <f t="shared" si="19"/>
        <v>0</v>
      </c>
      <c r="O13" s="1">
        <f t="shared" si="19"/>
        <v>0</v>
      </c>
      <c r="P13" s="1">
        <f t="shared" si="19"/>
        <v>0</v>
      </c>
      <c r="Q13" s="1">
        <f t="shared" si="19"/>
        <v>0</v>
      </c>
      <c r="R13" s="1">
        <f t="shared" si="19"/>
        <v>0</v>
      </c>
      <c r="S13" s="1">
        <f t="shared" si="19"/>
        <v>0</v>
      </c>
      <c r="T13" s="1">
        <f t="shared" si="19"/>
        <v>0</v>
      </c>
      <c r="U13" s="1">
        <f t="shared" si="19"/>
        <v>0</v>
      </c>
      <c r="V13" s="1">
        <f t="shared" si="19"/>
        <v>0</v>
      </c>
      <c r="W13" s="1">
        <f t="shared" si="19"/>
        <v>0</v>
      </c>
      <c r="X13"/>
      <c r="Y13" s="674"/>
      <c r="Z13" s="674"/>
      <c r="AA13" s="674"/>
      <c r="AB13" s="674"/>
      <c r="AC13" s="674"/>
      <c r="AD13" s="674"/>
      <c r="AE13" s="674"/>
      <c r="AF13" s="674"/>
      <c r="AG13" s="674"/>
      <c r="AH13" s="674"/>
      <c r="AI13" s="674"/>
      <c r="AJ13" s="674"/>
      <c r="AK13" s="674"/>
      <c r="AL13"/>
      <c r="AN13" s="393" t="str">
        <f t="shared" si="4"/>
        <v>1.1.2</v>
      </c>
      <c r="AO13" s="393" t="str">
        <f t="shared" si="5"/>
        <v xml:space="preserve"> Q1 1.1</v>
      </c>
      <c r="AP13" s="443" t="str">
        <f t="shared" si="6"/>
        <v>設備騒音対策</v>
      </c>
      <c r="AQ13" s="368">
        <f t="shared" si="20"/>
        <v>0</v>
      </c>
      <c r="AR13" s="368">
        <f t="shared" si="7"/>
        <v>0</v>
      </c>
      <c r="AS13" s="368">
        <f t="shared" si="8"/>
        <v>0</v>
      </c>
      <c r="AT13" s="368">
        <f t="shared" si="9"/>
        <v>0</v>
      </c>
      <c r="AU13" s="368">
        <f t="shared" si="10"/>
        <v>0</v>
      </c>
      <c r="AV13" s="368">
        <f t="shared" si="11"/>
        <v>0</v>
      </c>
      <c r="AW13" s="368">
        <f t="shared" si="12"/>
        <v>0</v>
      </c>
      <c r="AX13" s="368">
        <f t="shared" si="13"/>
        <v>0</v>
      </c>
      <c r="AY13" s="368">
        <f t="shared" si="14"/>
        <v>0</v>
      </c>
      <c r="AZ13" s="368">
        <f t="shared" si="15"/>
        <v>0</v>
      </c>
      <c r="BA13" s="369">
        <f t="shared" si="16"/>
        <v>0</v>
      </c>
      <c r="BB13" s="368">
        <f t="shared" si="17"/>
        <v>0</v>
      </c>
      <c r="BC13" s="368">
        <f t="shared" si="18"/>
        <v>0</v>
      </c>
      <c r="BE13" s="393" t="s">
        <v>22</v>
      </c>
      <c r="BF13" s="425" t="s">
        <v>21</v>
      </c>
      <c r="BG13" s="548" t="s">
        <v>140</v>
      </c>
      <c r="BH13" s="368"/>
      <c r="BI13" s="368"/>
      <c r="BJ13" s="368"/>
      <c r="BK13" s="368"/>
      <c r="BL13" s="368"/>
      <c r="BM13" s="368"/>
      <c r="BN13" s="368"/>
      <c r="BO13" s="368"/>
      <c r="BP13" s="368"/>
      <c r="BQ13" s="371"/>
      <c r="BR13" s="373"/>
      <c r="BS13" s="371"/>
      <c r="BT13" s="371"/>
      <c r="BU13" s="368"/>
      <c r="BV13" s="393" t="s">
        <v>22</v>
      </c>
      <c r="BW13" s="425" t="s">
        <v>21</v>
      </c>
      <c r="BX13" s="548" t="s">
        <v>140</v>
      </c>
      <c r="BY13" s="371"/>
      <c r="BZ13" s="371"/>
      <c r="CA13" s="371"/>
      <c r="CB13" s="371"/>
      <c r="CC13" s="371"/>
      <c r="CD13" s="371"/>
      <c r="CE13" s="371"/>
      <c r="CF13" s="371"/>
      <c r="CG13" s="371"/>
      <c r="CH13" s="371"/>
      <c r="CI13" s="373"/>
      <c r="CJ13" s="371"/>
      <c r="CK13" s="371"/>
      <c r="CM13" s="393" t="s">
        <v>22</v>
      </c>
      <c r="CN13" s="425" t="s">
        <v>21</v>
      </c>
      <c r="CO13" s="548" t="s">
        <v>140</v>
      </c>
      <c r="CP13" s="371"/>
      <c r="CQ13" s="371"/>
      <c r="CR13" s="371"/>
      <c r="CS13" s="371"/>
      <c r="CT13" s="371"/>
      <c r="CU13" s="371"/>
      <c r="CV13" s="371"/>
      <c r="CW13" s="371"/>
      <c r="CX13" s="371"/>
      <c r="CY13" s="371"/>
      <c r="CZ13" s="373"/>
      <c r="DA13" s="371"/>
      <c r="DB13" s="371"/>
    </row>
    <row r="14" spans="1:107" ht="14.25" thickBot="1" x14ac:dyDescent="0.2">
      <c r="B14" s="204"/>
      <c r="C14" s="205">
        <v>1.2</v>
      </c>
      <c r="D14" s="206" t="s">
        <v>278</v>
      </c>
      <c r="E14" s="84"/>
      <c r="F14" s="737"/>
      <c r="G14"/>
      <c r="H14" s="777"/>
      <c r="I14" s="676"/>
      <c r="J14"/>
      <c r="K14" s="1">
        <f t="shared" si="21"/>
        <v>0</v>
      </c>
      <c r="L14" s="1">
        <f t="shared" si="19"/>
        <v>0</v>
      </c>
      <c r="M14" s="1">
        <f t="shared" si="19"/>
        <v>0</v>
      </c>
      <c r="N14" s="1">
        <f t="shared" si="19"/>
        <v>0</v>
      </c>
      <c r="O14" s="1">
        <f t="shared" si="19"/>
        <v>0</v>
      </c>
      <c r="P14" s="1">
        <f t="shared" si="19"/>
        <v>0</v>
      </c>
      <c r="Q14" s="1">
        <f t="shared" si="19"/>
        <v>0</v>
      </c>
      <c r="R14" s="1">
        <f t="shared" si="19"/>
        <v>0</v>
      </c>
      <c r="S14" s="1">
        <f t="shared" si="19"/>
        <v>0</v>
      </c>
      <c r="T14" s="1">
        <f t="shared" si="19"/>
        <v>0</v>
      </c>
      <c r="U14" s="1">
        <f t="shared" si="19"/>
        <v>0</v>
      </c>
      <c r="V14" s="1">
        <f t="shared" si="19"/>
        <v>0</v>
      </c>
      <c r="W14" s="1">
        <f t="shared" si="19"/>
        <v>0</v>
      </c>
      <c r="X14"/>
      <c r="Y14" s="677" t="s">
        <v>838</v>
      </c>
      <c r="Z14" s="677" t="s">
        <v>838</v>
      </c>
      <c r="AA14" s="677" t="s">
        <v>838</v>
      </c>
      <c r="AB14" s="677" t="s">
        <v>838</v>
      </c>
      <c r="AC14" s="677" t="s">
        <v>838</v>
      </c>
      <c r="AD14" s="677" t="s">
        <v>838</v>
      </c>
      <c r="AE14" s="677" t="s">
        <v>838</v>
      </c>
      <c r="AF14" s="677" t="s">
        <v>838</v>
      </c>
      <c r="AG14" s="677" t="s">
        <v>838</v>
      </c>
      <c r="AH14" s="677" t="s">
        <v>838</v>
      </c>
      <c r="AI14" s="677" t="s">
        <v>838</v>
      </c>
      <c r="AJ14" s="677" t="s">
        <v>838</v>
      </c>
      <c r="AK14" s="677" t="s">
        <v>838</v>
      </c>
      <c r="AL14"/>
      <c r="AN14" s="393">
        <f t="shared" si="4"/>
        <v>1.2</v>
      </c>
      <c r="AO14" s="393" t="str">
        <f t="shared" si="5"/>
        <v xml:space="preserve"> Q1 1</v>
      </c>
      <c r="AP14" s="443" t="str">
        <f t="shared" si="6"/>
        <v>遮音</v>
      </c>
      <c r="AQ14" s="368">
        <f t="shared" si="20"/>
        <v>0.4</v>
      </c>
      <c r="AR14" s="368">
        <f t="shared" si="7"/>
        <v>0.4</v>
      </c>
      <c r="AS14" s="368">
        <f t="shared" si="8"/>
        <v>0</v>
      </c>
      <c r="AT14" s="368">
        <f t="shared" si="9"/>
        <v>0.4</v>
      </c>
      <c r="AU14" s="368">
        <f t="shared" si="10"/>
        <v>0.4</v>
      </c>
      <c r="AV14" s="368">
        <f t="shared" si="11"/>
        <v>0</v>
      </c>
      <c r="AW14" s="368">
        <f t="shared" si="12"/>
        <v>0</v>
      </c>
      <c r="AX14" s="368">
        <f t="shared" si="13"/>
        <v>0</v>
      </c>
      <c r="AY14" s="368">
        <f t="shared" si="14"/>
        <v>0.5</v>
      </c>
      <c r="AZ14" s="368">
        <f t="shared" si="15"/>
        <v>0.4</v>
      </c>
      <c r="BA14" s="369">
        <f t="shared" si="16"/>
        <v>0.5</v>
      </c>
      <c r="BB14" s="368">
        <f t="shared" si="17"/>
        <v>0.4</v>
      </c>
      <c r="BC14" s="368">
        <f t="shared" si="18"/>
        <v>0.4</v>
      </c>
      <c r="BE14" s="393">
        <v>1.2</v>
      </c>
      <c r="BF14" s="425" t="s">
        <v>19</v>
      </c>
      <c r="BG14" s="502" t="s">
        <v>141</v>
      </c>
      <c r="BH14" s="611">
        <v>0.4</v>
      </c>
      <c r="BI14" s="368">
        <v>0.4</v>
      </c>
      <c r="BJ14" s="368"/>
      <c r="BK14" s="368">
        <v>0.4</v>
      </c>
      <c r="BL14" s="611">
        <v>0.4</v>
      </c>
      <c r="BM14" s="368"/>
      <c r="BN14" s="368"/>
      <c r="BO14" s="368"/>
      <c r="BP14" s="611">
        <v>0.5</v>
      </c>
      <c r="BQ14" s="371">
        <v>0.4</v>
      </c>
      <c r="BR14" s="373">
        <v>0.5</v>
      </c>
      <c r="BS14" s="371">
        <v>0.4</v>
      </c>
      <c r="BT14" s="612">
        <v>0.4</v>
      </c>
      <c r="BU14" s="368"/>
      <c r="BV14" s="393">
        <v>1.2</v>
      </c>
      <c r="BW14" s="425" t="s">
        <v>19</v>
      </c>
      <c r="BX14" s="502" t="s">
        <v>141</v>
      </c>
      <c r="BY14" s="371">
        <v>0.4</v>
      </c>
      <c r="BZ14" s="371">
        <v>0.4</v>
      </c>
      <c r="CA14" s="371">
        <v>0.4</v>
      </c>
      <c r="CB14" s="371">
        <v>0.4</v>
      </c>
      <c r="CC14" s="371">
        <v>0.4</v>
      </c>
      <c r="CD14" s="371">
        <v>0.4</v>
      </c>
      <c r="CE14" s="371">
        <v>0.5</v>
      </c>
      <c r="CF14" s="371">
        <v>0.4</v>
      </c>
      <c r="CG14" s="371">
        <v>0.4</v>
      </c>
      <c r="CH14" s="371">
        <v>0.4</v>
      </c>
      <c r="CI14" s="371">
        <v>0.4</v>
      </c>
      <c r="CJ14" s="371">
        <v>0.4</v>
      </c>
      <c r="CK14" s="371">
        <v>0.5</v>
      </c>
      <c r="CM14" s="393">
        <v>1.2</v>
      </c>
      <c r="CN14" s="425" t="s">
        <v>19</v>
      </c>
      <c r="CO14" s="502" t="s">
        <v>141</v>
      </c>
      <c r="CP14" s="371">
        <v>0.4</v>
      </c>
      <c r="CQ14" s="371">
        <v>0.4</v>
      </c>
      <c r="CR14" s="371">
        <v>0.4</v>
      </c>
      <c r="CS14" s="371">
        <v>0.4</v>
      </c>
      <c r="CT14" s="371">
        <v>0.4</v>
      </c>
      <c r="CU14" s="371">
        <v>0.4</v>
      </c>
      <c r="CV14" s="371">
        <v>0.5</v>
      </c>
      <c r="CW14" s="371">
        <v>0.4</v>
      </c>
      <c r="CX14" s="371">
        <v>0.4</v>
      </c>
      <c r="CY14" s="371">
        <v>0.4</v>
      </c>
      <c r="CZ14" s="371">
        <v>0.4</v>
      </c>
      <c r="DA14" s="371">
        <v>0.4</v>
      </c>
      <c r="DB14" s="371">
        <v>0.5</v>
      </c>
    </row>
    <row r="15" spans="1:107" x14ac:dyDescent="0.15">
      <c r="B15" s="204"/>
      <c r="C15" s="218"/>
      <c r="D15" s="211">
        <v>1</v>
      </c>
      <c r="E15" s="637" t="s">
        <v>279</v>
      </c>
      <c r="F15" s="735"/>
      <c r="G15"/>
      <c r="H15" s="778">
        <f>IF(SUMPRODUCT($Y$7:$AH$7,K15:T15)=0,0,SUMPRODUCT($Y$7:$AH$7,Y15:AH15)/SUMPRODUCT($Y$7:$AH$7,K15:T15))</f>
        <v>0</v>
      </c>
      <c r="I15" s="796">
        <f>IF(SUMPRODUCT($AI$7:$AK$7,U15:W15)=0,0,SUMPRODUCT($AI$7:$AK$7,AI15:AK17)/SUMPRODUCT($AI$7:$AK$7,U15:W15))</f>
        <v>0</v>
      </c>
      <c r="J15"/>
      <c r="K15" s="1">
        <f t="shared" si="21"/>
        <v>0</v>
      </c>
      <c r="L15" s="1">
        <f t="shared" si="19"/>
        <v>0</v>
      </c>
      <c r="M15" s="1">
        <f t="shared" si="19"/>
        <v>0</v>
      </c>
      <c r="N15" s="1">
        <f t="shared" si="19"/>
        <v>0</v>
      </c>
      <c r="O15" s="1">
        <f t="shared" si="19"/>
        <v>0</v>
      </c>
      <c r="P15" s="1">
        <f t="shared" si="19"/>
        <v>0</v>
      </c>
      <c r="Q15" s="1">
        <f t="shared" si="19"/>
        <v>0</v>
      </c>
      <c r="R15" s="1">
        <f t="shared" si="19"/>
        <v>0</v>
      </c>
      <c r="S15" s="1">
        <f t="shared" si="19"/>
        <v>0</v>
      </c>
      <c r="T15" s="1">
        <f t="shared" si="19"/>
        <v>0</v>
      </c>
      <c r="U15" s="1">
        <f t="shared" si="19"/>
        <v>0</v>
      </c>
      <c r="V15" s="1">
        <f t="shared" si="19"/>
        <v>0</v>
      </c>
      <c r="W15" s="1">
        <f t="shared" si="19"/>
        <v>0</v>
      </c>
      <c r="X15"/>
      <c r="Y15" s="679"/>
      <c r="Z15" s="679"/>
      <c r="AA15" s="679"/>
      <c r="AB15" s="679"/>
      <c r="AC15" s="679"/>
      <c r="AD15" s="679"/>
      <c r="AE15" s="679"/>
      <c r="AF15" s="679"/>
      <c r="AG15" s="679"/>
      <c r="AH15" s="679"/>
      <c r="AI15" s="679"/>
      <c r="AJ15" s="679"/>
      <c r="AK15" s="679"/>
      <c r="AL15"/>
      <c r="AN15" s="549" t="str">
        <f t="shared" si="4"/>
        <v>1.2.1</v>
      </c>
      <c r="AO15" s="549" t="str">
        <f t="shared" si="5"/>
        <v xml:space="preserve"> Q1 1.2</v>
      </c>
      <c r="AP15" s="550" t="str">
        <f t="shared" si="6"/>
        <v>開口部遮音性能</v>
      </c>
      <c r="AQ15" s="395">
        <f t="shared" si="20"/>
        <v>0</v>
      </c>
      <c r="AR15" s="395">
        <f t="shared" si="7"/>
        <v>0</v>
      </c>
      <c r="AS15" s="395">
        <f t="shared" si="8"/>
        <v>0</v>
      </c>
      <c r="AT15" s="395">
        <f t="shared" si="9"/>
        <v>0</v>
      </c>
      <c r="AU15" s="395">
        <f t="shared" si="10"/>
        <v>0</v>
      </c>
      <c r="AV15" s="395">
        <f t="shared" si="11"/>
        <v>0</v>
      </c>
      <c r="AW15" s="395">
        <f t="shared" si="12"/>
        <v>0</v>
      </c>
      <c r="AX15" s="396">
        <f t="shared" si="13"/>
        <v>0</v>
      </c>
      <c r="AY15" s="395">
        <f t="shared" si="14"/>
        <v>0</v>
      </c>
      <c r="AZ15" s="395">
        <f t="shared" si="15"/>
        <v>0</v>
      </c>
      <c r="BA15" s="397">
        <f t="shared" si="16"/>
        <v>0</v>
      </c>
      <c r="BB15" s="395">
        <f t="shared" si="17"/>
        <v>0</v>
      </c>
      <c r="BC15" s="395">
        <f t="shared" si="18"/>
        <v>0</v>
      </c>
      <c r="BE15" s="393" t="s">
        <v>743</v>
      </c>
      <c r="BF15" s="425" t="s">
        <v>23</v>
      </c>
      <c r="BG15" s="502" t="s">
        <v>744</v>
      </c>
      <c r="BH15" s="395"/>
      <c r="BI15" s="395"/>
      <c r="BJ15" s="395"/>
      <c r="BK15" s="395"/>
      <c r="BL15" s="395"/>
      <c r="BM15" s="395"/>
      <c r="BN15" s="395"/>
      <c r="BO15" s="395"/>
      <c r="BP15" s="395"/>
      <c r="BQ15" s="371"/>
      <c r="BR15" s="373"/>
      <c r="BS15" s="371"/>
      <c r="BT15" s="371"/>
      <c r="BU15" s="395"/>
      <c r="BV15" s="393" t="s">
        <v>533</v>
      </c>
      <c r="BW15" s="425" t="s">
        <v>23</v>
      </c>
      <c r="BX15" s="502" t="s">
        <v>534</v>
      </c>
      <c r="BY15" s="371">
        <v>0.6</v>
      </c>
      <c r="BZ15" s="371">
        <v>0.3</v>
      </c>
      <c r="CA15" s="371">
        <v>1</v>
      </c>
      <c r="CB15" s="371">
        <v>0.6</v>
      </c>
      <c r="CC15" s="371">
        <v>0.4</v>
      </c>
      <c r="CD15" s="371">
        <v>1</v>
      </c>
      <c r="CE15" s="371">
        <v>1</v>
      </c>
      <c r="CF15" s="371">
        <v>1</v>
      </c>
      <c r="CG15" s="371">
        <v>0.6</v>
      </c>
      <c r="CH15" s="371">
        <v>0.3</v>
      </c>
      <c r="CI15" s="371">
        <v>0.3</v>
      </c>
      <c r="CJ15" s="371">
        <v>0.3</v>
      </c>
      <c r="CK15" s="371">
        <v>0.3</v>
      </c>
      <c r="CM15" s="393" t="s">
        <v>690</v>
      </c>
      <c r="CN15" s="425" t="s">
        <v>23</v>
      </c>
      <c r="CO15" s="502" t="s">
        <v>691</v>
      </c>
      <c r="CP15" s="371">
        <v>0.6</v>
      </c>
      <c r="CQ15" s="371">
        <v>0.3</v>
      </c>
      <c r="CR15" s="371">
        <v>1</v>
      </c>
      <c r="CS15" s="371">
        <v>0.6</v>
      </c>
      <c r="CT15" s="371">
        <v>0.4</v>
      </c>
      <c r="CU15" s="371">
        <v>1</v>
      </c>
      <c r="CV15" s="371">
        <v>1</v>
      </c>
      <c r="CW15" s="371">
        <v>1</v>
      </c>
      <c r="CX15" s="371">
        <v>0.6</v>
      </c>
      <c r="CY15" s="371">
        <v>0.3</v>
      </c>
      <c r="CZ15" s="371">
        <v>0.3</v>
      </c>
      <c r="DA15" s="371">
        <v>0.3</v>
      </c>
      <c r="DB15" s="371">
        <v>0.3</v>
      </c>
    </row>
    <row r="16" spans="1:107" x14ac:dyDescent="0.15">
      <c r="B16" s="204"/>
      <c r="C16" s="210"/>
      <c r="D16" s="211">
        <v>2</v>
      </c>
      <c r="E16" s="637" t="s">
        <v>280</v>
      </c>
      <c r="F16" s="735"/>
      <c r="G16"/>
      <c r="H16" s="779">
        <f>IF(SUMPRODUCT($Y$7:$AH$7,K16:T16)=0,0,SUMPRODUCT($Y$7:$AH$7,Y16:AH16)/SUMPRODUCT($Y$7:$AH$7,K16:T16))</f>
        <v>4</v>
      </c>
      <c r="I16" s="700">
        <f>IF(SUMPRODUCT($AI$7:$AK$7,U16:W16)=0,0,SUMPRODUCT($AI$7:$AK$7,AI16:AK18)/SUMPRODUCT($AI$7:$AK$7,U16:W16))</f>
        <v>0</v>
      </c>
      <c r="J16"/>
      <c r="K16" s="1">
        <f t="shared" si="21"/>
        <v>1</v>
      </c>
      <c r="L16" s="1">
        <f t="shared" si="19"/>
        <v>0</v>
      </c>
      <c r="M16" s="1">
        <f t="shared" si="19"/>
        <v>0</v>
      </c>
      <c r="N16" s="1">
        <f t="shared" si="19"/>
        <v>0</v>
      </c>
      <c r="O16" s="1">
        <f t="shared" si="19"/>
        <v>0</v>
      </c>
      <c r="P16" s="1">
        <f t="shared" si="19"/>
        <v>0</v>
      </c>
      <c r="Q16" s="1">
        <f t="shared" si="19"/>
        <v>0</v>
      </c>
      <c r="R16" s="1">
        <f t="shared" si="19"/>
        <v>0</v>
      </c>
      <c r="S16" s="1">
        <f t="shared" si="19"/>
        <v>0</v>
      </c>
      <c r="T16" s="1">
        <f t="shared" si="19"/>
        <v>0</v>
      </c>
      <c r="U16" s="1">
        <f t="shared" si="19"/>
        <v>0</v>
      </c>
      <c r="V16" s="1">
        <f t="shared" si="19"/>
        <v>0</v>
      </c>
      <c r="W16" s="1">
        <f t="shared" si="19"/>
        <v>0</v>
      </c>
      <c r="X16"/>
      <c r="Y16" s="681">
        <v>4</v>
      </c>
      <c r="Z16" s="681"/>
      <c r="AA16" s="681"/>
      <c r="AB16" s="681"/>
      <c r="AC16" s="681"/>
      <c r="AD16" s="681"/>
      <c r="AE16" s="681"/>
      <c r="AF16" s="681"/>
      <c r="AG16" s="681"/>
      <c r="AH16" s="681"/>
      <c r="AI16" s="681"/>
      <c r="AJ16" s="681"/>
      <c r="AK16" s="681"/>
      <c r="AL16"/>
      <c r="AN16" s="393" t="str">
        <f t="shared" si="4"/>
        <v>1.2.2</v>
      </c>
      <c r="AO16" s="393" t="str">
        <f t="shared" si="5"/>
        <v xml:space="preserve"> Q1 1.2</v>
      </c>
      <c r="AP16" s="443" t="str">
        <f t="shared" si="6"/>
        <v>界壁遮音性能</v>
      </c>
      <c r="AQ16" s="368">
        <f t="shared" si="20"/>
        <v>1</v>
      </c>
      <c r="AR16" s="368">
        <f t="shared" si="7"/>
        <v>0.4</v>
      </c>
      <c r="AS16" s="368">
        <f t="shared" si="8"/>
        <v>0</v>
      </c>
      <c r="AT16" s="368">
        <f t="shared" si="9"/>
        <v>1</v>
      </c>
      <c r="AU16" s="368">
        <f t="shared" si="10"/>
        <v>0.4</v>
      </c>
      <c r="AV16" s="368">
        <f t="shared" si="11"/>
        <v>0</v>
      </c>
      <c r="AW16" s="368">
        <f t="shared" si="12"/>
        <v>0</v>
      </c>
      <c r="AX16" s="374">
        <f t="shared" si="13"/>
        <v>0</v>
      </c>
      <c r="AY16" s="368">
        <f t="shared" si="14"/>
        <v>1</v>
      </c>
      <c r="AZ16" s="368">
        <f t="shared" si="15"/>
        <v>0.4</v>
      </c>
      <c r="BA16" s="369">
        <f t="shared" si="16"/>
        <v>1</v>
      </c>
      <c r="BB16" s="368">
        <f t="shared" si="17"/>
        <v>0.4</v>
      </c>
      <c r="BC16" s="368">
        <f t="shared" si="18"/>
        <v>0.4</v>
      </c>
      <c r="BE16" s="393" t="s">
        <v>745</v>
      </c>
      <c r="BF16" s="425" t="s">
        <v>23</v>
      </c>
      <c r="BG16" s="502" t="s">
        <v>280</v>
      </c>
      <c r="BH16" s="613">
        <v>1</v>
      </c>
      <c r="BI16" s="371">
        <v>0.4</v>
      </c>
      <c r="BJ16" s="371"/>
      <c r="BK16" s="371">
        <v>1</v>
      </c>
      <c r="BL16" s="613">
        <v>0.4</v>
      </c>
      <c r="BM16" s="371"/>
      <c r="BN16" s="371"/>
      <c r="BO16" s="372"/>
      <c r="BP16" s="613">
        <v>1</v>
      </c>
      <c r="BQ16" s="371">
        <v>0.4</v>
      </c>
      <c r="BR16" s="373">
        <v>1</v>
      </c>
      <c r="BS16" s="371">
        <v>0.4</v>
      </c>
      <c r="BT16" s="371">
        <v>0.4</v>
      </c>
      <c r="BU16" s="371"/>
      <c r="BV16" s="393" t="s">
        <v>535</v>
      </c>
      <c r="BW16" s="425" t="s">
        <v>23</v>
      </c>
      <c r="BX16" s="502" t="s">
        <v>280</v>
      </c>
      <c r="BY16" s="371">
        <v>0.4</v>
      </c>
      <c r="BZ16" s="371">
        <v>0.3</v>
      </c>
      <c r="CA16" s="371"/>
      <c r="CB16" s="371">
        <v>0.4</v>
      </c>
      <c r="CC16" s="371">
        <v>0.6</v>
      </c>
      <c r="CD16" s="371"/>
      <c r="CE16" s="371"/>
      <c r="CF16" s="371"/>
      <c r="CG16" s="371">
        <v>0.4</v>
      </c>
      <c r="CH16" s="371">
        <v>0.3</v>
      </c>
      <c r="CI16" s="371">
        <v>0.3</v>
      </c>
      <c r="CJ16" s="371">
        <v>0.3</v>
      </c>
      <c r="CK16" s="371">
        <v>0.3</v>
      </c>
      <c r="CM16" s="393" t="s">
        <v>692</v>
      </c>
      <c r="CN16" s="425" t="s">
        <v>23</v>
      </c>
      <c r="CO16" s="502" t="s">
        <v>280</v>
      </c>
      <c r="CP16" s="371">
        <v>0.4</v>
      </c>
      <c r="CQ16" s="371">
        <v>0.3</v>
      </c>
      <c r="CR16" s="371"/>
      <c r="CS16" s="371">
        <v>0.4</v>
      </c>
      <c r="CT16" s="371">
        <v>0.6</v>
      </c>
      <c r="CU16" s="371"/>
      <c r="CV16" s="371"/>
      <c r="CW16" s="371"/>
      <c r="CX16" s="371">
        <v>0.4</v>
      </c>
      <c r="CY16" s="371">
        <v>0.3</v>
      </c>
      <c r="CZ16" s="371">
        <v>0.3</v>
      </c>
      <c r="DA16" s="371">
        <v>0.3</v>
      </c>
      <c r="DB16" s="371">
        <v>0.3</v>
      </c>
    </row>
    <row r="17" spans="1:107" x14ac:dyDescent="0.15">
      <c r="B17" s="204"/>
      <c r="C17" s="210"/>
      <c r="D17" s="211">
        <v>3</v>
      </c>
      <c r="E17" s="637" t="s">
        <v>281</v>
      </c>
      <c r="F17" s="735"/>
      <c r="G17"/>
      <c r="H17" s="779">
        <f>IF(SUMPRODUCT($Y$7:$AH$7,K17:T17)=0,0,SUMPRODUCT($Y$7:$AH$7,Y17:AH17)/SUMPRODUCT($Y$7:$AH$7,K17:T17))</f>
        <v>0</v>
      </c>
      <c r="I17" s="700">
        <f>IF(SUMPRODUCT($AI$7:$AK$7,U17:W17)=0,0,SUMPRODUCT($AI$7:$AK$7,AI17:AK19)/SUMPRODUCT($AI$7:$AK$7,U17:W17))</f>
        <v>0</v>
      </c>
      <c r="J17"/>
      <c r="K17" s="1">
        <f t="shared" si="21"/>
        <v>0</v>
      </c>
      <c r="L17" s="1">
        <f t="shared" si="19"/>
        <v>0</v>
      </c>
      <c r="M17" s="1">
        <f t="shared" si="19"/>
        <v>0</v>
      </c>
      <c r="N17" s="1">
        <f t="shared" si="19"/>
        <v>0</v>
      </c>
      <c r="O17" s="1">
        <f t="shared" si="19"/>
        <v>0</v>
      </c>
      <c r="P17" s="1">
        <f t="shared" si="19"/>
        <v>0</v>
      </c>
      <c r="Q17" s="1">
        <f t="shared" si="19"/>
        <v>0</v>
      </c>
      <c r="R17" s="1">
        <f t="shared" si="19"/>
        <v>0</v>
      </c>
      <c r="S17" s="1">
        <f t="shared" si="19"/>
        <v>0</v>
      </c>
      <c r="T17" s="1">
        <f t="shared" si="19"/>
        <v>0</v>
      </c>
      <c r="U17" s="1">
        <f t="shared" si="19"/>
        <v>0</v>
      </c>
      <c r="V17" s="1">
        <f t="shared" si="19"/>
        <v>0</v>
      </c>
      <c r="W17" s="1">
        <f t="shared" si="19"/>
        <v>0</v>
      </c>
      <c r="X17"/>
      <c r="Y17" s="681"/>
      <c r="Z17" s="681"/>
      <c r="AA17" s="681"/>
      <c r="AB17" s="681"/>
      <c r="AC17" s="681"/>
      <c r="AD17" s="681"/>
      <c r="AE17" s="681"/>
      <c r="AF17" s="681"/>
      <c r="AG17" s="681"/>
      <c r="AH17" s="681"/>
      <c r="AI17" s="681"/>
      <c r="AJ17" s="681"/>
      <c r="AK17" s="681"/>
      <c r="AL17"/>
      <c r="AN17" s="393" t="str">
        <f t="shared" si="4"/>
        <v>1.2.3</v>
      </c>
      <c r="AO17" s="393" t="str">
        <f t="shared" si="5"/>
        <v xml:space="preserve"> Q1 1.2</v>
      </c>
      <c r="AP17" s="443" t="str">
        <f t="shared" si="6"/>
        <v>界床遮音性能（軽量衝撃源）</v>
      </c>
      <c r="AQ17" s="368">
        <f t="shared" si="20"/>
        <v>0</v>
      </c>
      <c r="AR17" s="368">
        <f t="shared" si="7"/>
        <v>0.3</v>
      </c>
      <c r="AS17" s="368">
        <f t="shared" si="8"/>
        <v>0</v>
      </c>
      <c r="AT17" s="368">
        <f t="shared" si="9"/>
        <v>0</v>
      </c>
      <c r="AU17" s="368">
        <f t="shared" si="10"/>
        <v>0.6</v>
      </c>
      <c r="AV17" s="368">
        <f t="shared" si="11"/>
        <v>0</v>
      </c>
      <c r="AW17" s="368">
        <f t="shared" si="12"/>
        <v>0</v>
      </c>
      <c r="AX17" s="374">
        <f t="shared" si="13"/>
        <v>0</v>
      </c>
      <c r="AY17" s="368">
        <f t="shared" si="14"/>
        <v>0</v>
      </c>
      <c r="AZ17" s="368">
        <f t="shared" si="15"/>
        <v>0.3</v>
      </c>
      <c r="BA17" s="369">
        <f t="shared" si="16"/>
        <v>0</v>
      </c>
      <c r="BB17" s="368">
        <f t="shared" si="17"/>
        <v>0.3</v>
      </c>
      <c r="BC17" s="368">
        <f t="shared" si="18"/>
        <v>0.3</v>
      </c>
      <c r="BE17" s="393" t="s">
        <v>746</v>
      </c>
      <c r="BF17" s="425" t="s">
        <v>23</v>
      </c>
      <c r="BG17" s="502" t="s">
        <v>281</v>
      </c>
      <c r="BH17" s="371"/>
      <c r="BI17" s="371">
        <v>0.3</v>
      </c>
      <c r="BJ17" s="371"/>
      <c r="BK17" s="371"/>
      <c r="BL17" s="613">
        <v>0.6</v>
      </c>
      <c r="BM17" s="371"/>
      <c r="BN17" s="371"/>
      <c r="BO17" s="372"/>
      <c r="BP17" s="371"/>
      <c r="BQ17" s="371">
        <v>0.3</v>
      </c>
      <c r="BR17" s="373"/>
      <c r="BS17" s="371">
        <v>0.3</v>
      </c>
      <c r="BT17" s="371">
        <v>0.3</v>
      </c>
      <c r="BU17" s="371"/>
      <c r="BV17" s="393" t="s">
        <v>536</v>
      </c>
      <c r="BW17" s="425" t="s">
        <v>23</v>
      </c>
      <c r="BX17" s="502" t="s">
        <v>281</v>
      </c>
      <c r="BY17" s="371"/>
      <c r="BZ17" s="371">
        <v>0.2</v>
      </c>
      <c r="CA17" s="371"/>
      <c r="CB17" s="371"/>
      <c r="CC17" s="371"/>
      <c r="CD17" s="371"/>
      <c r="CE17" s="371"/>
      <c r="CF17" s="372"/>
      <c r="CG17" s="371"/>
      <c r="CH17" s="371">
        <v>0.2</v>
      </c>
      <c r="CI17" s="373">
        <v>0.2</v>
      </c>
      <c r="CJ17" s="371">
        <v>0.2</v>
      </c>
      <c r="CK17" s="371">
        <v>0.2</v>
      </c>
      <c r="CM17" s="393" t="s">
        <v>693</v>
      </c>
      <c r="CN17" s="425" t="s">
        <v>23</v>
      </c>
      <c r="CO17" s="502" t="s">
        <v>281</v>
      </c>
      <c r="CP17" s="371"/>
      <c r="CQ17" s="371">
        <v>0.2</v>
      </c>
      <c r="CR17" s="371"/>
      <c r="CS17" s="371"/>
      <c r="CT17" s="371"/>
      <c r="CU17" s="371"/>
      <c r="CV17" s="371"/>
      <c r="CW17" s="372"/>
      <c r="CX17" s="371"/>
      <c r="CY17" s="371">
        <v>0.2</v>
      </c>
      <c r="CZ17" s="373">
        <v>0.2</v>
      </c>
      <c r="DA17" s="371">
        <v>0.2</v>
      </c>
      <c r="DB17" s="371">
        <v>0.2</v>
      </c>
    </row>
    <row r="18" spans="1:107" x14ac:dyDescent="0.15">
      <c r="B18" s="204"/>
      <c r="C18" s="215"/>
      <c r="D18" s="211">
        <v>4</v>
      </c>
      <c r="E18" s="637" t="s">
        <v>282</v>
      </c>
      <c r="F18" s="735"/>
      <c r="G18"/>
      <c r="H18" s="779">
        <f>IF(SUMPRODUCT($Y$7:$AH$7,K18:T18)=0,0,SUMPRODUCT($Y$7:$AH$7,Y18:AH18)/SUMPRODUCT($Y$7:$AH$7,K18:T18))</f>
        <v>0</v>
      </c>
      <c r="I18" s="700">
        <f>IF(SUMPRODUCT($AI$7:$AK$7,U18:W18)=0,0,SUMPRODUCT($AI$7:$AK$7,AI18:AK20)/SUMPRODUCT($AI$7:$AK$7,U18:W18))</f>
        <v>0</v>
      </c>
      <c r="J18"/>
      <c r="K18" s="1">
        <f t="shared" si="21"/>
        <v>0</v>
      </c>
      <c r="L18" s="1">
        <f t="shared" si="19"/>
        <v>0</v>
      </c>
      <c r="M18" s="1">
        <f t="shared" si="19"/>
        <v>0</v>
      </c>
      <c r="N18" s="1">
        <f t="shared" si="19"/>
        <v>0</v>
      </c>
      <c r="O18" s="1">
        <f t="shared" si="19"/>
        <v>0</v>
      </c>
      <c r="P18" s="1">
        <f t="shared" si="19"/>
        <v>0</v>
      </c>
      <c r="Q18" s="1">
        <f t="shared" si="19"/>
        <v>0</v>
      </c>
      <c r="R18" s="1">
        <f t="shared" si="19"/>
        <v>0</v>
      </c>
      <c r="S18" s="1">
        <f t="shared" si="19"/>
        <v>0</v>
      </c>
      <c r="T18" s="1">
        <f t="shared" si="19"/>
        <v>0</v>
      </c>
      <c r="U18" s="1">
        <f t="shared" si="19"/>
        <v>0</v>
      </c>
      <c r="V18" s="1">
        <f t="shared" si="19"/>
        <v>0</v>
      </c>
      <c r="W18" s="1">
        <f t="shared" si="19"/>
        <v>0</v>
      </c>
      <c r="X18"/>
      <c r="Y18" s="681"/>
      <c r="Z18" s="681"/>
      <c r="AA18" s="681"/>
      <c r="AB18" s="681"/>
      <c r="AC18" s="681"/>
      <c r="AD18" s="681"/>
      <c r="AE18" s="681"/>
      <c r="AF18" s="681"/>
      <c r="AG18" s="681"/>
      <c r="AH18" s="681"/>
      <c r="AI18" s="681"/>
      <c r="AJ18" s="681"/>
      <c r="AK18" s="681"/>
      <c r="AL18"/>
      <c r="AN18" s="393" t="str">
        <f t="shared" si="4"/>
        <v>1.2.4</v>
      </c>
      <c r="AO18" s="393" t="str">
        <f t="shared" si="5"/>
        <v xml:space="preserve"> Q1 1.2</v>
      </c>
      <c r="AP18" s="443" t="str">
        <f t="shared" si="6"/>
        <v>界床遮音性能（重量衝撃源）</v>
      </c>
      <c r="AQ18" s="368">
        <f t="shared" si="20"/>
        <v>0</v>
      </c>
      <c r="AR18" s="368">
        <f t="shared" si="7"/>
        <v>0.3</v>
      </c>
      <c r="AS18" s="368">
        <f t="shared" si="8"/>
        <v>0</v>
      </c>
      <c r="AT18" s="368">
        <f t="shared" si="9"/>
        <v>0</v>
      </c>
      <c r="AU18" s="368">
        <f t="shared" si="10"/>
        <v>0</v>
      </c>
      <c r="AV18" s="368">
        <f t="shared" si="11"/>
        <v>0</v>
      </c>
      <c r="AW18" s="368">
        <f t="shared" si="12"/>
        <v>0</v>
      </c>
      <c r="AX18" s="374">
        <f t="shared" si="13"/>
        <v>0</v>
      </c>
      <c r="AY18" s="368">
        <f t="shared" si="14"/>
        <v>0</v>
      </c>
      <c r="AZ18" s="368">
        <f t="shared" si="15"/>
        <v>0.3</v>
      </c>
      <c r="BA18" s="369">
        <f t="shared" si="16"/>
        <v>0</v>
      </c>
      <c r="BB18" s="368">
        <f t="shared" si="17"/>
        <v>0.3</v>
      </c>
      <c r="BC18" s="368">
        <f t="shared" si="18"/>
        <v>0.3</v>
      </c>
      <c r="BE18" s="393" t="s">
        <v>747</v>
      </c>
      <c r="BF18" s="425" t="s">
        <v>23</v>
      </c>
      <c r="BG18" s="502" t="s">
        <v>282</v>
      </c>
      <c r="BH18" s="371"/>
      <c r="BI18" s="371">
        <v>0.3</v>
      </c>
      <c r="BJ18" s="371"/>
      <c r="BK18" s="371"/>
      <c r="BL18" s="371"/>
      <c r="BM18" s="371"/>
      <c r="BN18" s="371"/>
      <c r="BO18" s="372"/>
      <c r="BP18" s="371"/>
      <c r="BQ18" s="371">
        <v>0.3</v>
      </c>
      <c r="BR18" s="373"/>
      <c r="BS18" s="371">
        <v>0.3</v>
      </c>
      <c r="BT18" s="371">
        <v>0.3</v>
      </c>
      <c r="BU18" s="371"/>
      <c r="BV18" s="393" t="s">
        <v>537</v>
      </c>
      <c r="BW18" s="425" t="s">
        <v>23</v>
      </c>
      <c r="BX18" s="502" t="s">
        <v>282</v>
      </c>
      <c r="BY18" s="371"/>
      <c r="BZ18" s="371">
        <v>0.2</v>
      </c>
      <c r="CA18" s="371"/>
      <c r="CB18" s="371"/>
      <c r="CC18" s="371"/>
      <c r="CD18" s="371"/>
      <c r="CE18" s="371"/>
      <c r="CF18" s="372"/>
      <c r="CG18" s="371"/>
      <c r="CH18" s="371">
        <v>0.2</v>
      </c>
      <c r="CI18" s="373">
        <v>0.2</v>
      </c>
      <c r="CJ18" s="371">
        <v>0.2</v>
      </c>
      <c r="CK18" s="371">
        <v>0.2</v>
      </c>
      <c r="CM18" s="393" t="s">
        <v>694</v>
      </c>
      <c r="CN18" s="425" t="s">
        <v>23</v>
      </c>
      <c r="CO18" s="502" t="s">
        <v>282</v>
      </c>
      <c r="CP18" s="371"/>
      <c r="CQ18" s="371">
        <v>0.2</v>
      </c>
      <c r="CR18" s="371"/>
      <c r="CS18" s="371"/>
      <c r="CT18" s="371"/>
      <c r="CU18" s="371"/>
      <c r="CV18" s="371"/>
      <c r="CW18" s="372"/>
      <c r="CX18" s="371"/>
      <c r="CY18" s="371">
        <v>0.2</v>
      </c>
      <c r="CZ18" s="373">
        <v>0.2</v>
      </c>
      <c r="DA18" s="371">
        <v>0.2</v>
      </c>
      <c r="DB18" s="371">
        <v>0.2</v>
      </c>
    </row>
    <row r="19" spans="1:107" ht="14.25" thickBot="1" x14ac:dyDescent="0.2">
      <c r="B19" s="221"/>
      <c r="C19" s="222">
        <v>1.3</v>
      </c>
      <c r="D19" s="223" t="s">
        <v>283</v>
      </c>
      <c r="E19" s="223"/>
      <c r="F19" s="735"/>
      <c r="G19"/>
      <c r="H19" s="776">
        <f>IF(SUMPRODUCT($Y$7:$AH$7,K19:T19)=0,0,SUMPRODUCT($Y$7:$AH$7,Y19:AH19)/SUMPRODUCT($Y$7:$AH$7,K19:T19))</f>
        <v>4</v>
      </c>
      <c r="I19" s="795">
        <f>IF(SUMPRODUCT($AI$7:$AK$7,U19:W19)=0,0,SUMPRODUCT($AI$7:$AK$7,AI19:AK21)/SUMPRODUCT($AI$7:$AK$7,U19:W19))</f>
        <v>0</v>
      </c>
      <c r="J19"/>
      <c r="K19" s="1">
        <f t="shared" si="21"/>
        <v>1</v>
      </c>
      <c r="L19" s="1">
        <f t="shared" si="19"/>
        <v>0</v>
      </c>
      <c r="M19" s="1">
        <f t="shared" si="19"/>
        <v>0</v>
      </c>
      <c r="N19" s="1">
        <f t="shared" si="19"/>
        <v>0</v>
      </c>
      <c r="O19" s="1">
        <f t="shared" si="19"/>
        <v>0</v>
      </c>
      <c r="P19" s="1">
        <f t="shared" si="19"/>
        <v>0</v>
      </c>
      <c r="Q19" s="1">
        <f t="shared" si="19"/>
        <v>0</v>
      </c>
      <c r="R19" s="1">
        <f t="shared" si="19"/>
        <v>0</v>
      </c>
      <c r="S19" s="1">
        <f t="shared" si="19"/>
        <v>0</v>
      </c>
      <c r="T19" s="1">
        <f t="shared" si="19"/>
        <v>0</v>
      </c>
      <c r="U19" s="1">
        <f t="shared" si="19"/>
        <v>0</v>
      </c>
      <c r="V19" s="1">
        <f t="shared" si="19"/>
        <v>0</v>
      </c>
      <c r="W19" s="1">
        <f t="shared" si="19"/>
        <v>0</v>
      </c>
      <c r="X19"/>
      <c r="Y19" s="683">
        <v>4</v>
      </c>
      <c r="Z19" s="683"/>
      <c r="AA19" s="683"/>
      <c r="AB19" s="683"/>
      <c r="AC19" s="683"/>
      <c r="AD19" s="683"/>
      <c r="AE19" s="683"/>
      <c r="AF19" s="683"/>
      <c r="AG19" s="683"/>
      <c r="AH19" s="683"/>
      <c r="AI19" s="683"/>
      <c r="AJ19" s="683"/>
      <c r="AK19" s="683"/>
      <c r="AL19"/>
      <c r="AN19" s="393">
        <f t="shared" si="4"/>
        <v>1.3</v>
      </c>
      <c r="AO19" s="393" t="str">
        <f t="shared" si="5"/>
        <v xml:space="preserve"> Q1 1</v>
      </c>
      <c r="AP19" s="443" t="str">
        <f t="shared" si="6"/>
        <v>吸音</v>
      </c>
      <c r="AQ19" s="368">
        <f t="shared" si="20"/>
        <v>0.2</v>
      </c>
      <c r="AR19" s="368">
        <f t="shared" si="7"/>
        <v>0.2</v>
      </c>
      <c r="AS19" s="368">
        <f t="shared" si="8"/>
        <v>0.2</v>
      </c>
      <c r="AT19" s="368">
        <f t="shared" si="9"/>
        <v>0.2</v>
      </c>
      <c r="AU19" s="368">
        <f t="shared" si="10"/>
        <v>0.2</v>
      </c>
      <c r="AV19" s="368">
        <f t="shared" si="11"/>
        <v>0.2</v>
      </c>
      <c r="AW19" s="368">
        <f t="shared" si="12"/>
        <v>0.2</v>
      </c>
      <c r="AX19" s="374">
        <f t="shared" si="13"/>
        <v>0.2</v>
      </c>
      <c r="AY19" s="368">
        <f t="shared" si="14"/>
        <v>0</v>
      </c>
      <c r="AZ19" s="368">
        <f t="shared" si="15"/>
        <v>0.2</v>
      </c>
      <c r="BA19" s="369">
        <f t="shared" si="16"/>
        <v>0</v>
      </c>
      <c r="BB19" s="368">
        <f t="shared" si="17"/>
        <v>0.2</v>
      </c>
      <c r="BC19" s="368">
        <f t="shared" si="18"/>
        <v>0.2</v>
      </c>
      <c r="BE19" s="393">
        <v>1.3</v>
      </c>
      <c r="BF19" s="425" t="s">
        <v>19</v>
      </c>
      <c r="BG19" s="502" t="s">
        <v>283</v>
      </c>
      <c r="BH19" s="613">
        <v>0.2</v>
      </c>
      <c r="BI19" s="368">
        <v>0.2</v>
      </c>
      <c r="BJ19" s="368">
        <v>0.2</v>
      </c>
      <c r="BK19" s="368">
        <v>0.2</v>
      </c>
      <c r="BL19" s="613">
        <v>0.2</v>
      </c>
      <c r="BM19" s="368">
        <v>0.2</v>
      </c>
      <c r="BN19" s="368">
        <v>0.2</v>
      </c>
      <c r="BO19" s="613">
        <v>0.2</v>
      </c>
      <c r="BP19" s="368"/>
      <c r="BQ19" s="371">
        <v>0.2</v>
      </c>
      <c r="BR19" s="373"/>
      <c r="BS19" s="371">
        <v>0.2</v>
      </c>
      <c r="BT19" s="613">
        <v>0.2</v>
      </c>
      <c r="BU19" s="368"/>
      <c r="BV19" s="393">
        <v>1.3</v>
      </c>
      <c r="BW19" s="425" t="s">
        <v>19</v>
      </c>
      <c r="BX19" s="502" t="s">
        <v>283</v>
      </c>
      <c r="BY19" s="371">
        <v>0.2</v>
      </c>
      <c r="BZ19" s="371">
        <v>0.2</v>
      </c>
      <c r="CA19" s="371">
        <v>0.2</v>
      </c>
      <c r="CB19" s="371">
        <v>0.2</v>
      </c>
      <c r="CC19" s="371">
        <v>0.2</v>
      </c>
      <c r="CD19" s="371">
        <v>0.2</v>
      </c>
      <c r="CE19" s="371">
        <v>0</v>
      </c>
      <c r="CF19" s="372">
        <v>0.2</v>
      </c>
      <c r="CG19" s="371">
        <v>0.2</v>
      </c>
      <c r="CH19" s="371">
        <v>0.2</v>
      </c>
      <c r="CI19" s="373">
        <v>0.2</v>
      </c>
      <c r="CJ19" s="371">
        <v>0.2</v>
      </c>
      <c r="CK19" s="371">
        <v>0</v>
      </c>
      <c r="CM19" s="393">
        <v>1.3</v>
      </c>
      <c r="CN19" s="425" t="s">
        <v>19</v>
      </c>
      <c r="CO19" s="502" t="s">
        <v>283</v>
      </c>
      <c r="CP19" s="371">
        <v>0.2</v>
      </c>
      <c r="CQ19" s="371">
        <v>0.2</v>
      </c>
      <c r="CR19" s="371">
        <v>0.2</v>
      </c>
      <c r="CS19" s="371">
        <v>0.2</v>
      </c>
      <c r="CT19" s="371">
        <v>0.2</v>
      </c>
      <c r="CU19" s="371">
        <v>0.2</v>
      </c>
      <c r="CV19" s="371">
        <v>0</v>
      </c>
      <c r="CW19" s="372">
        <v>0.2</v>
      </c>
      <c r="CX19" s="371">
        <v>0.2</v>
      </c>
      <c r="CY19" s="371">
        <v>0.2</v>
      </c>
      <c r="CZ19" s="373">
        <v>0.2</v>
      </c>
      <c r="DA19" s="371">
        <v>0.2</v>
      </c>
      <c r="DB19" s="371">
        <v>0</v>
      </c>
    </row>
    <row r="20" spans="1:107" s="361" customFormat="1" x14ac:dyDescent="0.15">
      <c r="A20"/>
      <c r="B20" s="251">
        <v>2</v>
      </c>
      <c r="C20" s="224" t="s">
        <v>284</v>
      </c>
      <c r="D20" s="252"/>
      <c r="E20" s="246"/>
      <c r="F20" s="734"/>
      <c r="G20"/>
      <c r="H20" s="780"/>
      <c r="I20" s="685"/>
      <c r="J20"/>
      <c r="K20" s="1">
        <f t="shared" si="21"/>
        <v>0</v>
      </c>
      <c r="L20" s="1">
        <f t="shared" si="19"/>
        <v>0</v>
      </c>
      <c r="M20" s="1">
        <f t="shared" si="19"/>
        <v>0</v>
      </c>
      <c r="N20" s="1">
        <f t="shared" si="19"/>
        <v>0</v>
      </c>
      <c r="O20" s="1">
        <f t="shared" si="19"/>
        <v>0</v>
      </c>
      <c r="P20" s="1">
        <f t="shared" si="19"/>
        <v>0</v>
      </c>
      <c r="Q20" s="1">
        <f t="shared" si="19"/>
        <v>0</v>
      </c>
      <c r="R20" s="1">
        <f t="shared" si="19"/>
        <v>0</v>
      </c>
      <c r="S20" s="1">
        <f t="shared" si="19"/>
        <v>0</v>
      </c>
      <c r="T20" s="1">
        <f t="shared" si="19"/>
        <v>0</v>
      </c>
      <c r="U20" s="1">
        <f t="shared" si="19"/>
        <v>0</v>
      </c>
      <c r="V20" s="1">
        <f t="shared" si="19"/>
        <v>0</v>
      </c>
      <c r="W20" s="1">
        <f t="shared" si="19"/>
        <v>0</v>
      </c>
      <c r="X20"/>
      <c r="Y20" s="686" t="s">
        <v>838</v>
      </c>
      <c r="Z20" s="686" t="s">
        <v>838</v>
      </c>
      <c r="AA20" s="686" t="s">
        <v>838</v>
      </c>
      <c r="AB20" s="686" t="s">
        <v>838</v>
      </c>
      <c r="AC20" s="686" t="s">
        <v>838</v>
      </c>
      <c r="AD20" s="686" t="s">
        <v>838</v>
      </c>
      <c r="AE20" s="686" t="s">
        <v>838</v>
      </c>
      <c r="AF20" s="686" t="s">
        <v>838</v>
      </c>
      <c r="AG20" s="686" t="s">
        <v>838</v>
      </c>
      <c r="AH20" s="686" t="s">
        <v>838</v>
      </c>
      <c r="AI20" s="686" t="s">
        <v>838</v>
      </c>
      <c r="AJ20" s="686" t="s">
        <v>838</v>
      </c>
      <c r="AK20" s="686" t="s">
        <v>838</v>
      </c>
      <c r="AL20"/>
      <c r="AM20"/>
      <c r="AN20" s="387">
        <f t="shared" si="4"/>
        <v>2</v>
      </c>
      <c r="AO20" s="387" t="str">
        <f t="shared" si="5"/>
        <v xml:space="preserve"> Q1</v>
      </c>
      <c r="AP20" s="474" t="str">
        <f t="shared" si="6"/>
        <v>温熱環境</v>
      </c>
      <c r="AQ20" s="363">
        <f t="shared" si="20"/>
        <v>0.35</v>
      </c>
      <c r="AR20" s="363">
        <f t="shared" si="7"/>
        <v>0.35</v>
      </c>
      <c r="AS20" s="363">
        <f t="shared" si="8"/>
        <v>0.35</v>
      </c>
      <c r="AT20" s="363">
        <f t="shared" si="9"/>
        <v>0.35</v>
      </c>
      <c r="AU20" s="363">
        <f t="shared" si="10"/>
        <v>0.35</v>
      </c>
      <c r="AV20" s="363">
        <f t="shared" si="11"/>
        <v>0.35</v>
      </c>
      <c r="AW20" s="363">
        <f t="shared" si="12"/>
        <v>0.35</v>
      </c>
      <c r="AX20" s="375">
        <f t="shared" si="13"/>
        <v>0.44</v>
      </c>
      <c r="AY20" s="363">
        <f t="shared" si="14"/>
        <v>0.35</v>
      </c>
      <c r="AZ20" s="363">
        <f t="shared" si="15"/>
        <v>0.35</v>
      </c>
      <c r="BA20" s="399">
        <f t="shared" si="16"/>
        <v>0</v>
      </c>
      <c r="BB20" s="363">
        <f t="shared" si="17"/>
        <v>0</v>
      </c>
      <c r="BC20" s="363">
        <f t="shared" si="18"/>
        <v>0</v>
      </c>
      <c r="BD20"/>
      <c r="BE20" s="387">
        <v>2</v>
      </c>
      <c r="BF20" s="444" t="s">
        <v>18</v>
      </c>
      <c r="BG20" s="481" t="s">
        <v>460</v>
      </c>
      <c r="BH20" s="363">
        <v>0.35</v>
      </c>
      <c r="BI20" s="363">
        <v>0.35</v>
      </c>
      <c r="BJ20" s="363">
        <v>0.35</v>
      </c>
      <c r="BK20" s="363">
        <v>0.35</v>
      </c>
      <c r="BL20" s="363">
        <v>0.35</v>
      </c>
      <c r="BM20" s="363">
        <v>0.35</v>
      </c>
      <c r="BN20" s="363">
        <v>0.35</v>
      </c>
      <c r="BO20" s="363">
        <v>0.44</v>
      </c>
      <c r="BP20" s="363">
        <v>0.35</v>
      </c>
      <c r="BQ20" s="429">
        <v>0.35</v>
      </c>
      <c r="BR20" s="547"/>
      <c r="BS20" s="429"/>
      <c r="BT20" s="429"/>
      <c r="BU20"/>
      <c r="BV20" s="387">
        <v>2</v>
      </c>
      <c r="BW20" s="444" t="s">
        <v>18</v>
      </c>
      <c r="BX20" s="481" t="s">
        <v>460</v>
      </c>
      <c r="BY20" s="429">
        <v>0.35</v>
      </c>
      <c r="BZ20" s="429">
        <v>0.35</v>
      </c>
      <c r="CA20" s="429">
        <v>0.35</v>
      </c>
      <c r="CB20" s="429">
        <v>0.35</v>
      </c>
      <c r="CC20" s="429">
        <v>0.35</v>
      </c>
      <c r="CD20" s="429">
        <v>0.35</v>
      </c>
      <c r="CE20" s="429">
        <v>0.35</v>
      </c>
      <c r="CF20" s="381">
        <v>0.44</v>
      </c>
      <c r="CG20" s="429">
        <v>0.35</v>
      </c>
      <c r="CH20" s="429">
        <v>0.35</v>
      </c>
      <c r="CI20" s="547"/>
      <c r="CJ20" s="429"/>
      <c r="CK20" s="429"/>
      <c r="CL20"/>
      <c r="CM20" s="387">
        <v>2</v>
      </c>
      <c r="CN20" s="444" t="s">
        <v>18</v>
      </c>
      <c r="CO20" s="481" t="s">
        <v>460</v>
      </c>
      <c r="CP20" s="429">
        <v>0.35</v>
      </c>
      <c r="CQ20" s="429">
        <v>0.35</v>
      </c>
      <c r="CR20" s="429">
        <v>0.35</v>
      </c>
      <c r="CS20" s="429">
        <v>0.35</v>
      </c>
      <c r="CT20" s="429">
        <v>0.35</v>
      </c>
      <c r="CU20" s="429">
        <v>0.35</v>
      </c>
      <c r="CV20" s="429">
        <v>0.35</v>
      </c>
      <c r="CW20" s="381">
        <v>0.44</v>
      </c>
      <c r="CX20" s="429">
        <v>0.35</v>
      </c>
      <c r="CY20" s="429">
        <v>0.35</v>
      </c>
      <c r="CZ20" s="547"/>
      <c r="DA20" s="429"/>
      <c r="DB20" s="429"/>
      <c r="DC20"/>
    </row>
    <row r="21" spans="1:107" ht="14.25" thickBot="1" x14ac:dyDescent="0.2">
      <c r="B21" s="204"/>
      <c r="C21" s="205">
        <v>2.1</v>
      </c>
      <c r="D21" s="227" t="s">
        <v>285</v>
      </c>
      <c r="E21" s="246"/>
      <c r="F21" s="738"/>
      <c r="G21"/>
      <c r="H21" s="777"/>
      <c r="I21" s="676"/>
      <c r="J21"/>
      <c r="K21" s="1">
        <f t="shared" si="21"/>
        <v>0</v>
      </c>
      <c r="L21" s="1">
        <f t="shared" si="19"/>
        <v>0</v>
      </c>
      <c r="M21" s="1">
        <f t="shared" si="19"/>
        <v>0</v>
      </c>
      <c r="N21" s="1">
        <f t="shared" si="19"/>
        <v>0</v>
      </c>
      <c r="O21" s="1">
        <f t="shared" si="19"/>
        <v>0</v>
      </c>
      <c r="P21" s="1">
        <f t="shared" si="19"/>
        <v>0</v>
      </c>
      <c r="Q21" s="1">
        <f t="shared" si="19"/>
        <v>0</v>
      </c>
      <c r="R21" s="1">
        <f t="shared" si="19"/>
        <v>0</v>
      </c>
      <c r="S21" s="1">
        <f t="shared" si="19"/>
        <v>0</v>
      </c>
      <c r="T21" s="1">
        <f t="shared" si="19"/>
        <v>0</v>
      </c>
      <c r="U21" s="1">
        <f t="shared" si="19"/>
        <v>0</v>
      </c>
      <c r="V21" s="1">
        <f t="shared" si="19"/>
        <v>0</v>
      </c>
      <c r="W21" s="1">
        <f t="shared" si="19"/>
        <v>0</v>
      </c>
      <c r="X21"/>
      <c r="Y21" s="677" t="s">
        <v>838</v>
      </c>
      <c r="Z21" s="677" t="s">
        <v>838</v>
      </c>
      <c r="AA21" s="677" t="s">
        <v>838</v>
      </c>
      <c r="AB21" s="677" t="s">
        <v>838</v>
      </c>
      <c r="AC21" s="677" t="s">
        <v>838</v>
      </c>
      <c r="AD21" s="677" t="s">
        <v>838</v>
      </c>
      <c r="AE21" s="677" t="s">
        <v>838</v>
      </c>
      <c r="AF21" s="677" t="s">
        <v>838</v>
      </c>
      <c r="AG21" s="677" t="s">
        <v>838</v>
      </c>
      <c r="AH21" s="677" t="s">
        <v>838</v>
      </c>
      <c r="AI21" s="677" t="s">
        <v>838</v>
      </c>
      <c r="AJ21" s="677" t="s">
        <v>838</v>
      </c>
      <c r="AK21" s="677" t="s">
        <v>838</v>
      </c>
      <c r="AL21"/>
      <c r="AN21" s="393">
        <f t="shared" si="4"/>
        <v>2.1</v>
      </c>
      <c r="AO21" s="393" t="str">
        <f t="shared" si="5"/>
        <v xml:space="preserve"> Q1 2</v>
      </c>
      <c r="AP21" s="443" t="str">
        <f t="shared" si="6"/>
        <v>室温制御</v>
      </c>
      <c r="AQ21" s="368">
        <f t="shared" si="20"/>
        <v>0.5</v>
      </c>
      <c r="AR21" s="368">
        <f t="shared" si="7"/>
        <v>0.5</v>
      </c>
      <c r="AS21" s="368">
        <f t="shared" si="8"/>
        <v>0.5</v>
      </c>
      <c r="AT21" s="368">
        <f t="shared" si="9"/>
        <v>0.5</v>
      </c>
      <c r="AU21" s="368">
        <f t="shared" si="10"/>
        <v>0.5</v>
      </c>
      <c r="AV21" s="368">
        <f t="shared" si="11"/>
        <v>0.5</v>
      </c>
      <c r="AW21" s="368">
        <f t="shared" si="12"/>
        <v>0.5</v>
      </c>
      <c r="AX21" s="377">
        <f t="shared" si="13"/>
        <v>0.5</v>
      </c>
      <c r="AY21" s="368">
        <f t="shared" si="14"/>
        <v>0.5</v>
      </c>
      <c r="AZ21" s="368">
        <f t="shared" si="15"/>
        <v>0.5</v>
      </c>
      <c r="BA21" s="369">
        <f t="shared" si="16"/>
        <v>1</v>
      </c>
      <c r="BB21" s="368">
        <f t="shared" si="17"/>
        <v>1</v>
      </c>
      <c r="BC21" s="368">
        <f t="shared" si="18"/>
        <v>1</v>
      </c>
      <c r="BE21" s="393">
        <v>2.1</v>
      </c>
      <c r="BF21" s="425" t="s">
        <v>24</v>
      </c>
      <c r="BG21" s="443" t="s">
        <v>285</v>
      </c>
      <c r="BH21" s="368">
        <v>0.5</v>
      </c>
      <c r="BI21" s="368">
        <v>0.5</v>
      </c>
      <c r="BJ21" s="368">
        <v>0.5</v>
      </c>
      <c r="BK21" s="368">
        <v>0.5</v>
      </c>
      <c r="BL21" s="368">
        <v>0.5</v>
      </c>
      <c r="BM21" s="368">
        <v>0.5</v>
      </c>
      <c r="BN21" s="368">
        <v>0.5</v>
      </c>
      <c r="BO21" s="368">
        <v>0.5</v>
      </c>
      <c r="BP21" s="368">
        <v>0.5</v>
      </c>
      <c r="BQ21" s="371">
        <v>0.5</v>
      </c>
      <c r="BR21" s="373">
        <v>1</v>
      </c>
      <c r="BS21" s="371">
        <v>1</v>
      </c>
      <c r="BT21" s="371">
        <v>1</v>
      </c>
      <c r="BV21" s="393">
        <v>2.1</v>
      </c>
      <c r="BW21" s="425" t="s">
        <v>24</v>
      </c>
      <c r="BX21" s="443" t="s">
        <v>285</v>
      </c>
      <c r="BY21" s="371">
        <v>0.5</v>
      </c>
      <c r="BZ21" s="371">
        <v>0.5</v>
      </c>
      <c r="CA21" s="371">
        <v>0.5</v>
      </c>
      <c r="CB21" s="371">
        <v>0.5</v>
      </c>
      <c r="CC21" s="371">
        <v>0.5</v>
      </c>
      <c r="CD21" s="371">
        <v>0.5</v>
      </c>
      <c r="CE21" s="371">
        <v>0.5</v>
      </c>
      <c r="CF21" s="431">
        <v>0.5</v>
      </c>
      <c r="CG21" s="371">
        <v>0.5</v>
      </c>
      <c r="CH21" s="371">
        <v>0.5</v>
      </c>
      <c r="CI21" s="373">
        <v>0.5</v>
      </c>
      <c r="CJ21" s="371">
        <v>0.5</v>
      </c>
      <c r="CK21" s="371">
        <v>0.5</v>
      </c>
      <c r="CM21" s="393">
        <v>2.1</v>
      </c>
      <c r="CN21" s="425" t="s">
        <v>24</v>
      </c>
      <c r="CO21" s="443" t="s">
        <v>285</v>
      </c>
      <c r="CP21" s="371">
        <v>0.5</v>
      </c>
      <c r="CQ21" s="371">
        <v>0.5</v>
      </c>
      <c r="CR21" s="371">
        <v>0.5</v>
      </c>
      <c r="CS21" s="371">
        <v>0.5</v>
      </c>
      <c r="CT21" s="371">
        <v>0.5</v>
      </c>
      <c r="CU21" s="371">
        <v>0.5</v>
      </c>
      <c r="CV21" s="371">
        <v>0.5</v>
      </c>
      <c r="CW21" s="431">
        <v>0.5</v>
      </c>
      <c r="CX21" s="371">
        <v>0.5</v>
      </c>
      <c r="CY21" s="371">
        <v>0.5</v>
      </c>
      <c r="CZ21" s="373">
        <v>0.5</v>
      </c>
      <c r="DA21" s="371">
        <v>0.5</v>
      </c>
      <c r="DB21" s="371">
        <v>0.5</v>
      </c>
    </row>
    <row r="22" spans="1:107" x14ac:dyDescent="0.15">
      <c r="B22" s="204"/>
      <c r="C22" s="619"/>
      <c r="D22" s="211">
        <v>1</v>
      </c>
      <c r="E22" s="223" t="s">
        <v>438</v>
      </c>
      <c r="F22" s="739"/>
      <c r="G22"/>
      <c r="H22" s="778">
        <f>IF(SUMPRODUCT($Y$7:$AH$7,K22:T22)=0,0,SUMPRODUCT($Y$7:$AH$7,Y22:AH22)/SUMPRODUCT($Y$7:$AH$7,K22:T22))</f>
        <v>4</v>
      </c>
      <c r="I22" s="796">
        <f>IF(SUMPRODUCT($AI$7:$AK$7,U22:W22)=0,0,SUMPRODUCT($AI$7:$AK$7,AI22:AK24)/SUMPRODUCT($AI$7:$AK$7,U22:W22))</f>
        <v>0</v>
      </c>
      <c r="J22"/>
      <c r="K22" s="1">
        <f t="shared" si="21"/>
        <v>1</v>
      </c>
      <c r="L22" s="1">
        <f t="shared" si="19"/>
        <v>0</v>
      </c>
      <c r="M22" s="1">
        <f t="shared" si="19"/>
        <v>0</v>
      </c>
      <c r="N22" s="1">
        <f t="shared" si="19"/>
        <v>0</v>
      </c>
      <c r="O22" s="1">
        <f t="shared" si="19"/>
        <v>0</v>
      </c>
      <c r="P22" s="1">
        <f t="shared" si="19"/>
        <v>0</v>
      </c>
      <c r="Q22" s="1">
        <f t="shared" si="19"/>
        <v>0</v>
      </c>
      <c r="R22" s="1">
        <f t="shared" si="19"/>
        <v>0</v>
      </c>
      <c r="S22" s="1">
        <f t="shared" si="19"/>
        <v>0</v>
      </c>
      <c r="T22" s="1">
        <f t="shared" si="19"/>
        <v>0</v>
      </c>
      <c r="U22" s="1">
        <f t="shared" si="19"/>
        <v>0</v>
      </c>
      <c r="V22" s="1">
        <f t="shared" si="19"/>
        <v>0</v>
      </c>
      <c r="W22" s="1">
        <f t="shared" si="19"/>
        <v>0</v>
      </c>
      <c r="X22"/>
      <c r="Y22" s="679">
        <v>4</v>
      </c>
      <c r="Z22" s="679"/>
      <c r="AA22" s="679"/>
      <c r="AB22" s="679"/>
      <c r="AC22" s="679"/>
      <c r="AD22" s="679"/>
      <c r="AE22" s="679"/>
      <c r="AF22" s="679"/>
      <c r="AG22" s="679"/>
      <c r="AH22" s="679"/>
      <c r="AI22" s="679"/>
      <c r="AJ22" s="679"/>
      <c r="AK22" s="679"/>
      <c r="AL22"/>
      <c r="AN22" s="393" t="str">
        <f t="shared" si="4"/>
        <v>2.1.1</v>
      </c>
      <c r="AO22" s="393" t="str">
        <f t="shared" si="5"/>
        <v xml:space="preserve"> Q1 2.1</v>
      </c>
      <c r="AP22" s="443" t="str">
        <f t="shared" si="6"/>
        <v>室温設定</v>
      </c>
      <c r="AQ22" s="368">
        <f t="shared" si="20"/>
        <v>0.3</v>
      </c>
      <c r="AR22" s="368">
        <f t="shared" si="7"/>
        <v>0.3</v>
      </c>
      <c r="AS22" s="368">
        <f t="shared" si="8"/>
        <v>0.3</v>
      </c>
      <c r="AT22" s="368">
        <f t="shared" si="9"/>
        <v>0.3</v>
      </c>
      <c r="AU22" s="368">
        <f t="shared" si="10"/>
        <v>0.3</v>
      </c>
      <c r="AV22" s="368">
        <f t="shared" si="11"/>
        <v>0.3</v>
      </c>
      <c r="AW22" s="368">
        <f t="shared" si="12"/>
        <v>0.5</v>
      </c>
      <c r="AX22" s="377">
        <f t="shared" si="13"/>
        <v>0.3</v>
      </c>
      <c r="AY22" s="368">
        <f t="shared" si="14"/>
        <v>0.3</v>
      </c>
      <c r="AZ22" s="368">
        <f t="shared" si="15"/>
        <v>0.3</v>
      </c>
      <c r="BA22" s="369">
        <f t="shared" si="16"/>
        <v>0</v>
      </c>
      <c r="BB22" s="368">
        <f t="shared" si="17"/>
        <v>0</v>
      </c>
      <c r="BC22" s="368">
        <f t="shared" si="18"/>
        <v>0</v>
      </c>
      <c r="BE22" s="393" t="s">
        <v>748</v>
      </c>
      <c r="BF22" s="425" t="s">
        <v>25</v>
      </c>
      <c r="BG22" s="548" t="s">
        <v>142</v>
      </c>
      <c r="BH22" s="368">
        <v>0.3</v>
      </c>
      <c r="BI22" s="368">
        <v>0.3</v>
      </c>
      <c r="BJ22" s="368">
        <v>0.3</v>
      </c>
      <c r="BK22" s="368">
        <v>0.3</v>
      </c>
      <c r="BL22" s="368">
        <v>0.3</v>
      </c>
      <c r="BM22" s="368">
        <v>0.3</v>
      </c>
      <c r="BN22" s="368">
        <v>0.5</v>
      </c>
      <c r="BO22" s="377">
        <v>0.3</v>
      </c>
      <c r="BP22" s="368">
        <v>0.3</v>
      </c>
      <c r="BQ22" s="371">
        <v>0.3</v>
      </c>
      <c r="BR22" s="373"/>
      <c r="BS22" s="371"/>
      <c r="BT22" s="371"/>
      <c r="BV22" s="393" t="s">
        <v>538</v>
      </c>
      <c r="BW22" s="425" t="s">
        <v>25</v>
      </c>
      <c r="BX22" s="548" t="s">
        <v>539</v>
      </c>
      <c r="BY22" s="371">
        <v>0.3</v>
      </c>
      <c r="BZ22" s="371">
        <v>0.3</v>
      </c>
      <c r="CA22" s="371">
        <v>0.3</v>
      </c>
      <c r="CB22" s="371">
        <v>0.3</v>
      </c>
      <c r="CC22" s="371">
        <v>0.3</v>
      </c>
      <c r="CD22" s="371">
        <v>0.3</v>
      </c>
      <c r="CE22" s="371">
        <v>0.5</v>
      </c>
      <c r="CF22" s="431">
        <v>0.3</v>
      </c>
      <c r="CG22" s="371">
        <v>0.3</v>
      </c>
      <c r="CH22" s="371">
        <v>0.3</v>
      </c>
      <c r="CI22" s="373">
        <v>0.4</v>
      </c>
      <c r="CJ22" s="371">
        <v>0.4</v>
      </c>
      <c r="CK22" s="371">
        <v>0.5</v>
      </c>
      <c r="CM22" s="393" t="s">
        <v>695</v>
      </c>
      <c r="CN22" s="425" t="s">
        <v>25</v>
      </c>
      <c r="CO22" s="548" t="s">
        <v>696</v>
      </c>
      <c r="CP22" s="371">
        <v>0.3</v>
      </c>
      <c r="CQ22" s="371">
        <v>0.3</v>
      </c>
      <c r="CR22" s="371">
        <v>0.3</v>
      </c>
      <c r="CS22" s="371">
        <v>0.3</v>
      </c>
      <c r="CT22" s="371">
        <v>0.3</v>
      </c>
      <c r="CU22" s="371">
        <v>0.3</v>
      </c>
      <c r="CV22" s="371">
        <v>0.5</v>
      </c>
      <c r="CW22" s="431">
        <v>0.3</v>
      </c>
      <c r="CX22" s="371">
        <v>0.3</v>
      </c>
      <c r="CY22" s="371">
        <v>0.3</v>
      </c>
      <c r="CZ22" s="373">
        <v>0.4</v>
      </c>
      <c r="DA22" s="371">
        <v>0.4</v>
      </c>
      <c r="DB22" s="371">
        <v>0.5</v>
      </c>
    </row>
    <row r="23" spans="1:107" hidden="1" x14ac:dyDescent="0.15">
      <c r="B23" s="204"/>
      <c r="C23" s="619"/>
      <c r="D23" s="585">
        <v>2</v>
      </c>
      <c r="E23" s="567" t="s">
        <v>793</v>
      </c>
      <c r="F23" s="739"/>
      <c r="G23"/>
      <c r="H23" s="779">
        <f t="shared" ref="H23:H57" si="22">IF(SUMPRODUCT(Y19:AH19,K23:T23)=0,0,SUMPRODUCT(Y19:AH19,Y23:AH23)/SUMPRODUCT(Y19:AH19,K23:T23))</f>
        <v>0</v>
      </c>
      <c r="I23" s="700">
        <f t="shared" ref="I23:I57" si="23">IF(SUMPRODUCT(AI19:AK19,U23:W23)=0,0,SUMPRODUCT(AI19:AK19,AI23:AK25)/SUMPRODUCT(AI19:AK19,U23:W23))</f>
        <v>0</v>
      </c>
      <c r="J23"/>
      <c r="K23" s="1">
        <f t="shared" si="21"/>
        <v>0</v>
      </c>
      <c r="L23" s="1">
        <f t="shared" si="19"/>
        <v>0</v>
      </c>
      <c r="M23" s="1">
        <f t="shared" si="19"/>
        <v>0</v>
      </c>
      <c r="N23" s="1">
        <f t="shared" si="19"/>
        <v>0</v>
      </c>
      <c r="O23" s="1">
        <f t="shared" si="19"/>
        <v>0</v>
      </c>
      <c r="P23" s="1">
        <f t="shared" si="19"/>
        <v>0</v>
      </c>
      <c r="Q23" s="1">
        <f t="shared" si="19"/>
        <v>0</v>
      </c>
      <c r="R23" s="1">
        <f t="shared" si="19"/>
        <v>0</v>
      </c>
      <c r="S23" s="1">
        <f t="shared" si="19"/>
        <v>0</v>
      </c>
      <c r="T23" s="1">
        <f t="shared" si="19"/>
        <v>0</v>
      </c>
      <c r="U23" s="1">
        <f t="shared" si="19"/>
        <v>0</v>
      </c>
      <c r="V23" s="1">
        <f t="shared" si="19"/>
        <v>0</v>
      </c>
      <c r="W23" s="1">
        <f t="shared" si="19"/>
        <v>0</v>
      </c>
      <c r="X23"/>
      <c r="Y23" s="681"/>
      <c r="Z23" s="681"/>
      <c r="AA23" s="681"/>
      <c r="AB23" s="681"/>
      <c r="AC23" s="681"/>
      <c r="AD23" s="681"/>
      <c r="AE23" s="681"/>
      <c r="AF23" s="681"/>
      <c r="AG23" s="681"/>
      <c r="AH23" s="681"/>
      <c r="AI23" s="681"/>
      <c r="AJ23" s="681"/>
      <c r="AK23" s="681"/>
      <c r="AL23"/>
      <c r="AN23" s="393" t="str">
        <f t="shared" si="4"/>
        <v>2.1.2</v>
      </c>
      <c r="AO23" s="393" t="str">
        <f t="shared" si="5"/>
        <v xml:space="preserve"> Q1 2.1</v>
      </c>
      <c r="AP23" s="443" t="str">
        <f t="shared" si="6"/>
        <v>負荷変動・追従制御性</v>
      </c>
      <c r="AQ23" s="379">
        <f t="shared" si="20"/>
        <v>0</v>
      </c>
      <c r="AR23" s="368">
        <f t="shared" si="7"/>
        <v>0.2</v>
      </c>
      <c r="AS23" s="368">
        <f t="shared" si="8"/>
        <v>0.2</v>
      </c>
      <c r="AT23" s="368">
        <f t="shared" si="9"/>
        <v>0.2</v>
      </c>
      <c r="AU23" s="368">
        <f t="shared" si="10"/>
        <v>0</v>
      </c>
      <c r="AV23" s="368">
        <f t="shared" si="11"/>
        <v>0</v>
      </c>
      <c r="AW23" s="368">
        <f t="shared" si="12"/>
        <v>0</v>
      </c>
      <c r="AX23" s="377">
        <f t="shared" si="13"/>
        <v>0.3</v>
      </c>
      <c r="AY23" s="379">
        <f t="shared" si="14"/>
        <v>0</v>
      </c>
      <c r="AZ23" s="368">
        <f t="shared" si="15"/>
        <v>0.2</v>
      </c>
      <c r="BA23" s="369">
        <f t="shared" si="16"/>
        <v>0</v>
      </c>
      <c r="BB23" s="368">
        <f t="shared" si="17"/>
        <v>0</v>
      </c>
      <c r="BC23" s="368">
        <f t="shared" si="18"/>
        <v>0</v>
      </c>
      <c r="BE23" s="393" t="s">
        <v>26</v>
      </c>
      <c r="BF23" s="425" t="s">
        <v>25</v>
      </c>
      <c r="BG23" s="548" t="s">
        <v>27</v>
      </c>
      <c r="BH23" s="395"/>
      <c r="BI23" s="395">
        <v>0.2</v>
      </c>
      <c r="BJ23" s="395">
        <v>0.2</v>
      </c>
      <c r="BK23" s="395">
        <v>0.2</v>
      </c>
      <c r="BL23" s="395"/>
      <c r="BM23" s="395"/>
      <c r="BN23" s="395"/>
      <c r="BO23" s="553">
        <v>0.3</v>
      </c>
      <c r="BP23" s="395"/>
      <c r="BQ23" s="371">
        <v>0.2</v>
      </c>
      <c r="BR23" s="373"/>
      <c r="BS23" s="371"/>
      <c r="BT23" s="371"/>
      <c r="BV23" s="393" t="s">
        <v>26</v>
      </c>
      <c r="BW23" s="425" t="s">
        <v>25</v>
      </c>
      <c r="BX23" s="548" t="s">
        <v>27</v>
      </c>
      <c r="BY23" s="432"/>
      <c r="BZ23" s="371">
        <v>0.2</v>
      </c>
      <c r="CA23" s="371">
        <v>0.2</v>
      </c>
      <c r="CB23" s="371">
        <v>0.2</v>
      </c>
      <c r="CC23" s="371"/>
      <c r="CD23" s="371"/>
      <c r="CE23" s="371"/>
      <c r="CF23" s="431">
        <v>0.3</v>
      </c>
      <c r="CG23" s="432"/>
      <c r="CH23" s="371">
        <v>0.2</v>
      </c>
      <c r="CI23" s="373"/>
      <c r="CJ23" s="371"/>
      <c r="CK23" s="371"/>
      <c r="CM23" s="393" t="s">
        <v>26</v>
      </c>
      <c r="CN23" s="425" t="s">
        <v>25</v>
      </c>
      <c r="CO23" s="548" t="s">
        <v>27</v>
      </c>
      <c r="CP23" s="432"/>
      <c r="CQ23" s="371">
        <v>0.2</v>
      </c>
      <c r="CR23" s="371">
        <v>0.2</v>
      </c>
      <c r="CS23" s="371">
        <v>0.2</v>
      </c>
      <c r="CT23" s="371"/>
      <c r="CU23" s="371"/>
      <c r="CV23" s="371"/>
      <c r="CW23" s="431">
        <v>0.3</v>
      </c>
      <c r="CX23" s="432"/>
      <c r="CY23" s="371">
        <v>0.2</v>
      </c>
      <c r="CZ23" s="373"/>
      <c r="DA23" s="371"/>
      <c r="DB23" s="371"/>
    </row>
    <row r="24" spans="1:107" x14ac:dyDescent="0.15">
      <c r="B24" s="204"/>
      <c r="C24" s="619"/>
      <c r="D24" s="211">
        <v>2</v>
      </c>
      <c r="E24" s="223" t="s">
        <v>286</v>
      </c>
      <c r="F24" s="739"/>
      <c r="G24"/>
      <c r="H24" s="779">
        <f>IF(SUMPRODUCT($Y$7:$AH$7,K24:T24)=0,0,SUMPRODUCT($Y$7:$AH$7,Y24:AH24)/SUMPRODUCT($Y$7:$AH$7,K24:T24))</f>
        <v>4</v>
      </c>
      <c r="I24" s="700">
        <f>IF(SUMPRODUCT($AI$7:$AK$7,U24:W24)=0,0,SUMPRODUCT($AI$7:$AK$7,AI24:AK26)/SUMPRODUCT($AI$7:$AK$7,U24:W24))</f>
        <v>0</v>
      </c>
      <c r="J24"/>
      <c r="K24" s="1">
        <f t="shared" si="21"/>
        <v>1</v>
      </c>
      <c r="L24" s="1">
        <f t="shared" si="19"/>
        <v>0</v>
      </c>
      <c r="M24" s="1">
        <f t="shared" si="19"/>
        <v>0</v>
      </c>
      <c r="N24" s="1">
        <f t="shared" si="19"/>
        <v>0</v>
      </c>
      <c r="O24" s="1">
        <f t="shared" si="19"/>
        <v>0</v>
      </c>
      <c r="P24" s="1">
        <f t="shared" si="19"/>
        <v>0</v>
      </c>
      <c r="Q24" s="1">
        <f t="shared" si="19"/>
        <v>0</v>
      </c>
      <c r="R24" s="1">
        <f t="shared" si="19"/>
        <v>0</v>
      </c>
      <c r="S24" s="1">
        <f t="shared" si="19"/>
        <v>0</v>
      </c>
      <c r="T24" s="1">
        <f t="shared" si="19"/>
        <v>0</v>
      </c>
      <c r="U24" s="1">
        <f t="shared" si="19"/>
        <v>0</v>
      </c>
      <c r="V24" s="1">
        <f t="shared" si="19"/>
        <v>0</v>
      </c>
      <c r="W24" s="1">
        <f t="shared" si="19"/>
        <v>0</v>
      </c>
      <c r="X24"/>
      <c r="Y24" s="681">
        <v>4</v>
      </c>
      <c r="Z24" s="681"/>
      <c r="AA24" s="681"/>
      <c r="AB24" s="681"/>
      <c r="AC24" s="681"/>
      <c r="AD24" s="681"/>
      <c r="AE24" s="681"/>
      <c r="AF24" s="681"/>
      <c r="AG24" s="681"/>
      <c r="AH24" s="681"/>
      <c r="AI24" s="681"/>
      <c r="AJ24" s="681"/>
      <c r="AK24" s="681"/>
      <c r="AL24"/>
      <c r="AN24" s="393" t="str">
        <f t="shared" si="4"/>
        <v>2.1.3</v>
      </c>
      <c r="AO24" s="393" t="str">
        <f t="shared" si="5"/>
        <v xml:space="preserve"> Q1 2.1</v>
      </c>
      <c r="AP24" s="443" t="str">
        <f t="shared" si="6"/>
        <v>外皮性能</v>
      </c>
      <c r="AQ24" s="368">
        <f t="shared" si="20"/>
        <v>0.2</v>
      </c>
      <c r="AR24" s="368">
        <f t="shared" si="7"/>
        <v>0.2</v>
      </c>
      <c r="AS24" s="368">
        <f t="shared" si="8"/>
        <v>0.1</v>
      </c>
      <c r="AT24" s="368">
        <f t="shared" si="9"/>
        <v>0.1</v>
      </c>
      <c r="AU24" s="368">
        <f t="shared" si="10"/>
        <v>0.2</v>
      </c>
      <c r="AV24" s="368">
        <f t="shared" si="11"/>
        <v>0.2</v>
      </c>
      <c r="AW24" s="368">
        <f t="shared" si="12"/>
        <v>0.3</v>
      </c>
      <c r="AX24" s="377">
        <f t="shared" si="13"/>
        <v>0.1</v>
      </c>
      <c r="AY24" s="368">
        <f t="shared" si="14"/>
        <v>0.2</v>
      </c>
      <c r="AZ24" s="368">
        <f t="shared" si="15"/>
        <v>0.2</v>
      </c>
      <c r="BA24" s="369">
        <f t="shared" si="16"/>
        <v>0.5</v>
      </c>
      <c r="BB24" s="368">
        <f t="shared" si="17"/>
        <v>0.5</v>
      </c>
      <c r="BC24" s="368">
        <f t="shared" si="18"/>
        <v>0.6</v>
      </c>
      <c r="BE24" s="393" t="s">
        <v>28</v>
      </c>
      <c r="BF24" s="425" t="s">
        <v>25</v>
      </c>
      <c r="BG24" s="548" t="s">
        <v>29</v>
      </c>
      <c r="BH24" s="368">
        <v>0.2</v>
      </c>
      <c r="BI24" s="368">
        <v>0.2</v>
      </c>
      <c r="BJ24" s="368">
        <v>0.1</v>
      </c>
      <c r="BK24" s="368">
        <v>0.1</v>
      </c>
      <c r="BL24" s="368">
        <v>0.2</v>
      </c>
      <c r="BM24" s="368">
        <v>0.2</v>
      </c>
      <c r="BN24" s="368">
        <v>0.3</v>
      </c>
      <c r="BO24" s="377">
        <v>0.1</v>
      </c>
      <c r="BP24" s="368">
        <v>0.2</v>
      </c>
      <c r="BQ24" s="371">
        <v>0.2</v>
      </c>
      <c r="BR24" s="373">
        <v>0.5</v>
      </c>
      <c r="BS24" s="371">
        <v>0.5</v>
      </c>
      <c r="BT24" s="371">
        <v>0.6</v>
      </c>
      <c r="BV24" s="393" t="s">
        <v>28</v>
      </c>
      <c r="BW24" s="425" t="s">
        <v>25</v>
      </c>
      <c r="BX24" s="548" t="s">
        <v>29</v>
      </c>
      <c r="BY24" s="371">
        <v>0.2</v>
      </c>
      <c r="BZ24" s="371">
        <v>0.2</v>
      </c>
      <c r="CA24" s="371">
        <v>0.1</v>
      </c>
      <c r="CB24" s="371">
        <v>0.1</v>
      </c>
      <c r="CC24" s="371">
        <v>0.2</v>
      </c>
      <c r="CD24" s="371">
        <v>0.2</v>
      </c>
      <c r="CE24" s="371">
        <v>0.3</v>
      </c>
      <c r="CF24" s="431">
        <v>0.1</v>
      </c>
      <c r="CG24" s="371">
        <v>0.2</v>
      </c>
      <c r="CH24" s="371">
        <v>0.2</v>
      </c>
      <c r="CI24" s="373">
        <v>0.3</v>
      </c>
      <c r="CJ24" s="371">
        <v>0.3</v>
      </c>
      <c r="CK24" s="371">
        <v>0.3</v>
      </c>
      <c r="CM24" s="393" t="s">
        <v>28</v>
      </c>
      <c r="CN24" s="425" t="s">
        <v>25</v>
      </c>
      <c r="CO24" s="548" t="s">
        <v>29</v>
      </c>
      <c r="CP24" s="371">
        <v>0.2</v>
      </c>
      <c r="CQ24" s="371">
        <v>0.2</v>
      </c>
      <c r="CR24" s="371">
        <v>0.1</v>
      </c>
      <c r="CS24" s="371">
        <v>0.1</v>
      </c>
      <c r="CT24" s="371">
        <v>0.2</v>
      </c>
      <c r="CU24" s="371">
        <v>0.2</v>
      </c>
      <c r="CV24" s="371">
        <v>0.3</v>
      </c>
      <c r="CW24" s="431">
        <v>0.1</v>
      </c>
      <c r="CX24" s="371">
        <v>0.2</v>
      </c>
      <c r="CY24" s="371">
        <v>0.2</v>
      </c>
      <c r="CZ24" s="373">
        <v>0.3</v>
      </c>
      <c r="DA24" s="371">
        <v>0.3</v>
      </c>
      <c r="DB24" s="371">
        <v>0.3</v>
      </c>
    </row>
    <row r="25" spans="1:107" x14ac:dyDescent="0.15">
      <c r="B25" s="204"/>
      <c r="C25" s="619"/>
      <c r="D25" s="211">
        <v>3</v>
      </c>
      <c r="E25" s="223" t="s">
        <v>287</v>
      </c>
      <c r="F25" s="739"/>
      <c r="G25"/>
      <c r="H25" s="779">
        <f>IF(SUMPRODUCT($Y$7:$AH$7,K25:T25)=0,0,SUMPRODUCT($Y$7:$AH$7,Y25:AH25)/SUMPRODUCT($Y$7:$AH$7,K25:T25))</f>
        <v>4</v>
      </c>
      <c r="I25" s="700">
        <f>IF(SUMPRODUCT($AI$7:$AK$7,U25:W25)=0,0,SUMPRODUCT($AI$7:$AK$7,AI25:AK27)/SUMPRODUCT($AI$7:$AK$7,U25:W25))</f>
        <v>0</v>
      </c>
      <c r="J25"/>
      <c r="K25" s="1">
        <f t="shared" si="21"/>
        <v>1</v>
      </c>
      <c r="L25" s="1">
        <f t="shared" si="19"/>
        <v>0</v>
      </c>
      <c r="M25" s="1">
        <f t="shared" si="19"/>
        <v>0</v>
      </c>
      <c r="N25" s="1">
        <f t="shared" si="19"/>
        <v>0</v>
      </c>
      <c r="O25" s="1">
        <f t="shared" si="19"/>
        <v>0</v>
      </c>
      <c r="P25" s="1">
        <f t="shared" si="19"/>
        <v>0</v>
      </c>
      <c r="Q25" s="1">
        <f t="shared" si="19"/>
        <v>0</v>
      </c>
      <c r="R25" s="1">
        <f t="shared" si="19"/>
        <v>0</v>
      </c>
      <c r="S25" s="1">
        <f t="shared" si="19"/>
        <v>0</v>
      </c>
      <c r="T25" s="1">
        <f t="shared" si="19"/>
        <v>0</v>
      </c>
      <c r="U25" s="1">
        <f t="shared" si="19"/>
        <v>0</v>
      </c>
      <c r="V25" s="1">
        <f t="shared" si="19"/>
        <v>0</v>
      </c>
      <c r="W25" s="1">
        <f t="shared" si="19"/>
        <v>0</v>
      </c>
      <c r="X25"/>
      <c r="Y25" s="681">
        <v>4</v>
      </c>
      <c r="Z25" s="681"/>
      <c r="AA25" s="681"/>
      <c r="AB25" s="681"/>
      <c r="AC25" s="681"/>
      <c r="AD25" s="681"/>
      <c r="AE25" s="681"/>
      <c r="AF25" s="681"/>
      <c r="AG25" s="681"/>
      <c r="AH25" s="681"/>
      <c r="AI25" s="681"/>
      <c r="AJ25" s="681"/>
      <c r="AK25" s="681"/>
      <c r="AL25"/>
      <c r="AN25" s="393" t="str">
        <f t="shared" si="4"/>
        <v>2.1.4</v>
      </c>
      <c r="AO25" s="393" t="str">
        <f t="shared" si="5"/>
        <v xml:space="preserve"> Q1 2.1</v>
      </c>
      <c r="AP25" s="443" t="str">
        <f t="shared" si="6"/>
        <v>ゾーン別制御性</v>
      </c>
      <c r="AQ25" s="368">
        <f t="shared" si="20"/>
        <v>0.3</v>
      </c>
      <c r="AR25" s="368">
        <f t="shared" si="7"/>
        <v>0</v>
      </c>
      <c r="AS25" s="368">
        <f t="shared" si="8"/>
        <v>0.2</v>
      </c>
      <c r="AT25" s="368">
        <f t="shared" si="9"/>
        <v>0.2</v>
      </c>
      <c r="AU25" s="368">
        <f t="shared" si="10"/>
        <v>0.3</v>
      </c>
      <c r="AV25" s="368">
        <f t="shared" si="11"/>
        <v>0.3</v>
      </c>
      <c r="AW25" s="368">
        <f t="shared" si="12"/>
        <v>0</v>
      </c>
      <c r="AX25" s="377">
        <f t="shared" si="13"/>
        <v>0.2</v>
      </c>
      <c r="AY25" s="368">
        <f t="shared" si="14"/>
        <v>0.3</v>
      </c>
      <c r="AZ25" s="368">
        <f t="shared" si="15"/>
        <v>0</v>
      </c>
      <c r="BA25" s="369">
        <f t="shared" si="16"/>
        <v>0</v>
      </c>
      <c r="BB25" s="368">
        <f t="shared" si="17"/>
        <v>0</v>
      </c>
      <c r="BC25" s="368">
        <f t="shared" si="18"/>
        <v>0</v>
      </c>
      <c r="BE25" s="393" t="s">
        <v>30</v>
      </c>
      <c r="BF25" s="425" t="s">
        <v>25</v>
      </c>
      <c r="BG25" s="548" t="s">
        <v>31</v>
      </c>
      <c r="BH25" s="368">
        <v>0.3</v>
      </c>
      <c r="BI25" s="368"/>
      <c r="BJ25" s="368">
        <v>0.2</v>
      </c>
      <c r="BK25" s="368">
        <v>0.2</v>
      </c>
      <c r="BL25" s="368">
        <v>0.3</v>
      </c>
      <c r="BM25" s="368">
        <v>0.3</v>
      </c>
      <c r="BN25" s="368"/>
      <c r="BO25" s="377">
        <v>0.2</v>
      </c>
      <c r="BP25" s="368">
        <v>0.3</v>
      </c>
      <c r="BQ25" s="371">
        <v>0</v>
      </c>
      <c r="BR25" s="373"/>
      <c r="BS25" s="371"/>
      <c r="BT25" s="371"/>
      <c r="BV25" s="393" t="s">
        <v>30</v>
      </c>
      <c r="BW25" s="425" t="s">
        <v>25</v>
      </c>
      <c r="BX25" s="548" t="s">
        <v>31</v>
      </c>
      <c r="BY25" s="371">
        <v>0.3</v>
      </c>
      <c r="BZ25" s="371"/>
      <c r="CA25" s="371">
        <v>0.2</v>
      </c>
      <c r="CB25" s="371">
        <v>0.2</v>
      </c>
      <c r="CC25" s="371">
        <v>0.3</v>
      </c>
      <c r="CD25" s="371">
        <v>0.3</v>
      </c>
      <c r="CE25" s="371"/>
      <c r="CF25" s="431">
        <v>0.2</v>
      </c>
      <c r="CG25" s="371">
        <v>0.3</v>
      </c>
      <c r="CH25" s="371"/>
      <c r="CI25" s="373"/>
      <c r="CJ25" s="371"/>
      <c r="CK25" s="371"/>
      <c r="CM25" s="393" t="s">
        <v>30</v>
      </c>
      <c r="CN25" s="425" t="s">
        <v>25</v>
      </c>
      <c r="CO25" s="548" t="s">
        <v>31</v>
      </c>
      <c r="CP25" s="371">
        <v>0.3</v>
      </c>
      <c r="CQ25" s="371"/>
      <c r="CR25" s="371">
        <v>0.2</v>
      </c>
      <c r="CS25" s="371">
        <v>0.2</v>
      </c>
      <c r="CT25" s="371">
        <v>0.3</v>
      </c>
      <c r="CU25" s="371">
        <v>0.3</v>
      </c>
      <c r="CV25" s="371"/>
      <c r="CW25" s="431">
        <v>0.2</v>
      </c>
      <c r="CX25" s="371">
        <v>0.3</v>
      </c>
      <c r="CY25" s="371"/>
      <c r="CZ25" s="373"/>
      <c r="DA25" s="371"/>
      <c r="DB25" s="371"/>
    </row>
    <row r="26" spans="1:107" ht="14.25" hidden="1" thickBot="1" x14ac:dyDescent="0.2">
      <c r="B26" s="204"/>
      <c r="C26" s="619"/>
      <c r="D26" s="585">
        <v>5</v>
      </c>
      <c r="E26" s="567" t="s">
        <v>794</v>
      </c>
      <c r="F26" s="739"/>
      <c r="G26"/>
      <c r="H26" s="776">
        <f>IF(SUMPRODUCT($Y$7:$AH$7,K26:T26)=0,0,SUMPRODUCT($Y$7:$AH$7,Y26:AH26)/SUMPRODUCT($Y$7:$AH$7,K26:T26))</f>
        <v>0</v>
      </c>
      <c r="I26" s="795">
        <f>IF(SUMPRODUCT($AI$7:$AK$7,U26:W26)=0,0,SUMPRODUCT($AI$7:$AK$7,AI26:AK28)/SUMPRODUCT($AI$7:$AK$7,U26:W26))</f>
        <v>0</v>
      </c>
      <c r="J26"/>
      <c r="K26" s="1">
        <f t="shared" si="21"/>
        <v>0</v>
      </c>
      <c r="L26" s="1">
        <f t="shared" si="21"/>
        <v>0</v>
      </c>
      <c r="M26" s="1">
        <f t="shared" si="21"/>
        <v>0</v>
      </c>
      <c r="N26" s="1">
        <f t="shared" si="21"/>
        <v>0</v>
      </c>
      <c r="O26" s="1">
        <f t="shared" si="21"/>
        <v>0</v>
      </c>
      <c r="P26" s="1">
        <f t="shared" si="21"/>
        <v>0</v>
      </c>
      <c r="Q26" s="1">
        <f t="shared" si="21"/>
        <v>0</v>
      </c>
      <c r="R26" s="1">
        <f t="shared" si="21"/>
        <v>0</v>
      </c>
      <c r="S26" s="1">
        <f t="shared" si="21"/>
        <v>0</v>
      </c>
      <c r="T26" s="1">
        <f t="shared" si="21"/>
        <v>0</v>
      </c>
      <c r="U26" s="1">
        <f t="shared" si="21"/>
        <v>0</v>
      </c>
      <c r="V26" s="1">
        <f t="shared" si="21"/>
        <v>0</v>
      </c>
      <c r="W26" s="1">
        <f t="shared" si="21"/>
        <v>0</v>
      </c>
      <c r="X26"/>
      <c r="Y26" s="681"/>
      <c r="Z26" s="681"/>
      <c r="AA26" s="681"/>
      <c r="AB26" s="681"/>
      <c r="AC26" s="681"/>
      <c r="AD26" s="681"/>
      <c r="AE26" s="681"/>
      <c r="AF26" s="681"/>
      <c r="AG26" s="681"/>
      <c r="AH26" s="681"/>
      <c r="AI26" s="681"/>
      <c r="AJ26" s="681"/>
      <c r="AK26" s="681"/>
      <c r="AL26"/>
      <c r="AN26" s="393" t="str">
        <f t="shared" si="4"/>
        <v>2.1.5</v>
      </c>
      <c r="AO26" s="393" t="str">
        <f t="shared" si="5"/>
        <v xml:space="preserve"> Q1 2.1</v>
      </c>
      <c r="AP26" s="443" t="str">
        <f t="shared" si="6"/>
        <v>温度・湿度制御</v>
      </c>
      <c r="AQ26" s="368">
        <f t="shared" si="20"/>
        <v>0.1</v>
      </c>
      <c r="AR26" s="368">
        <f t="shared" si="7"/>
        <v>0.1</v>
      </c>
      <c r="AS26" s="368">
        <f t="shared" si="8"/>
        <v>0.1</v>
      </c>
      <c r="AT26" s="368">
        <f t="shared" si="9"/>
        <v>0.1</v>
      </c>
      <c r="AU26" s="368">
        <f t="shared" si="10"/>
        <v>0.1</v>
      </c>
      <c r="AV26" s="368">
        <f t="shared" si="11"/>
        <v>0.1</v>
      </c>
      <c r="AW26" s="368">
        <f t="shared" si="12"/>
        <v>0.2</v>
      </c>
      <c r="AX26" s="377">
        <f t="shared" si="13"/>
        <v>0.1</v>
      </c>
      <c r="AY26" s="368">
        <f t="shared" si="14"/>
        <v>0.1</v>
      </c>
      <c r="AZ26" s="368">
        <f t="shared" si="15"/>
        <v>0.1</v>
      </c>
      <c r="BA26" s="369">
        <f t="shared" si="16"/>
        <v>0.3</v>
      </c>
      <c r="BB26" s="368">
        <f t="shared" si="17"/>
        <v>0.3</v>
      </c>
      <c r="BC26" s="368">
        <f t="shared" si="18"/>
        <v>0</v>
      </c>
      <c r="BE26" s="393" t="s">
        <v>32</v>
      </c>
      <c r="BF26" s="425" t="s">
        <v>25</v>
      </c>
      <c r="BG26" s="548" t="s">
        <v>33</v>
      </c>
      <c r="BH26" s="395">
        <v>0.1</v>
      </c>
      <c r="BI26" s="395">
        <v>0.1</v>
      </c>
      <c r="BJ26" s="395">
        <v>0.1</v>
      </c>
      <c r="BK26" s="395">
        <v>0.1</v>
      </c>
      <c r="BL26" s="395">
        <v>0.1</v>
      </c>
      <c r="BM26" s="395">
        <v>0.1</v>
      </c>
      <c r="BN26" s="395">
        <v>0.2</v>
      </c>
      <c r="BO26" s="553">
        <v>0.1</v>
      </c>
      <c r="BP26" s="395">
        <v>0.1</v>
      </c>
      <c r="BQ26" s="371">
        <v>0.1</v>
      </c>
      <c r="BR26" s="373">
        <v>0.3</v>
      </c>
      <c r="BS26" s="371">
        <v>0.3</v>
      </c>
      <c r="BT26" s="371"/>
      <c r="BV26" s="393" t="s">
        <v>32</v>
      </c>
      <c r="BW26" s="425" t="s">
        <v>25</v>
      </c>
      <c r="BX26" s="548" t="s">
        <v>33</v>
      </c>
      <c r="BY26" s="371">
        <v>0.1</v>
      </c>
      <c r="BZ26" s="371">
        <v>0.1</v>
      </c>
      <c r="CA26" s="371">
        <v>0.1</v>
      </c>
      <c r="CB26" s="371">
        <v>0.1</v>
      </c>
      <c r="CC26" s="371">
        <v>0.1</v>
      </c>
      <c r="CD26" s="371">
        <v>0.1</v>
      </c>
      <c r="CE26" s="371">
        <v>0.2</v>
      </c>
      <c r="CF26" s="431">
        <v>0.1</v>
      </c>
      <c r="CG26" s="371">
        <v>0.1</v>
      </c>
      <c r="CH26" s="371">
        <v>0.1</v>
      </c>
      <c r="CI26" s="373">
        <v>0.2</v>
      </c>
      <c r="CJ26" s="371">
        <v>0.2</v>
      </c>
      <c r="CK26" s="371"/>
      <c r="CM26" s="393" t="s">
        <v>32</v>
      </c>
      <c r="CN26" s="425" t="s">
        <v>25</v>
      </c>
      <c r="CO26" s="548" t="s">
        <v>33</v>
      </c>
      <c r="CP26" s="371">
        <v>0.1</v>
      </c>
      <c r="CQ26" s="371">
        <v>0.1</v>
      </c>
      <c r="CR26" s="371">
        <v>0.1</v>
      </c>
      <c r="CS26" s="371">
        <v>0.1</v>
      </c>
      <c r="CT26" s="371">
        <v>0.1</v>
      </c>
      <c r="CU26" s="371">
        <v>0.1</v>
      </c>
      <c r="CV26" s="371">
        <v>0.2</v>
      </c>
      <c r="CW26" s="431">
        <v>0.1</v>
      </c>
      <c r="CX26" s="371">
        <v>0.1</v>
      </c>
      <c r="CY26" s="371">
        <v>0.1</v>
      </c>
      <c r="CZ26" s="373">
        <v>0.2</v>
      </c>
      <c r="DA26" s="371">
        <v>0.2</v>
      </c>
      <c r="DB26" s="371"/>
    </row>
    <row r="27" spans="1:107" hidden="1" x14ac:dyDescent="0.15">
      <c r="B27" s="204"/>
      <c r="C27" s="619"/>
      <c r="D27" s="585">
        <v>6</v>
      </c>
      <c r="E27" s="567" t="s">
        <v>288</v>
      </c>
      <c r="F27" s="739"/>
      <c r="G27"/>
      <c r="H27" s="779">
        <f t="shared" si="22"/>
        <v>0</v>
      </c>
      <c r="I27" s="700">
        <f t="shared" si="23"/>
        <v>0</v>
      </c>
      <c r="J27"/>
      <c r="K27" s="1">
        <f t="shared" si="21"/>
        <v>0</v>
      </c>
      <c r="L27" s="1">
        <f t="shared" si="21"/>
        <v>0</v>
      </c>
      <c r="M27" s="1">
        <f t="shared" si="21"/>
        <v>0</v>
      </c>
      <c r="N27" s="1">
        <f t="shared" si="21"/>
        <v>0</v>
      </c>
      <c r="O27" s="1">
        <f t="shared" si="21"/>
        <v>0</v>
      </c>
      <c r="P27" s="1">
        <f t="shared" si="21"/>
        <v>0</v>
      </c>
      <c r="Q27" s="1">
        <f t="shared" si="21"/>
        <v>0</v>
      </c>
      <c r="R27" s="1">
        <f t="shared" si="21"/>
        <v>0</v>
      </c>
      <c r="S27" s="1">
        <f t="shared" si="21"/>
        <v>0</v>
      </c>
      <c r="T27" s="1">
        <f t="shared" si="21"/>
        <v>0</v>
      </c>
      <c r="U27" s="1">
        <f t="shared" si="21"/>
        <v>0</v>
      </c>
      <c r="V27" s="1">
        <f t="shared" si="21"/>
        <v>0</v>
      </c>
      <c r="W27" s="1">
        <f t="shared" si="21"/>
        <v>0</v>
      </c>
      <c r="X27"/>
      <c r="Y27" s="681"/>
      <c r="Z27" s="681"/>
      <c r="AA27" s="681"/>
      <c r="AB27" s="681"/>
      <c r="AC27" s="681"/>
      <c r="AD27" s="681"/>
      <c r="AE27" s="681"/>
      <c r="AF27" s="681"/>
      <c r="AG27" s="681"/>
      <c r="AH27" s="681"/>
      <c r="AI27" s="681"/>
      <c r="AJ27" s="681"/>
      <c r="AK27" s="681"/>
      <c r="AL27"/>
      <c r="AN27" s="393" t="str">
        <f t="shared" si="4"/>
        <v>2.1.6</v>
      </c>
      <c r="AO27" s="393" t="str">
        <f t="shared" si="5"/>
        <v xml:space="preserve"> Q1 2.1</v>
      </c>
      <c r="AP27" s="443" t="str">
        <f t="shared" si="6"/>
        <v>個別制御</v>
      </c>
      <c r="AQ27" s="368">
        <f t="shared" si="20"/>
        <v>0</v>
      </c>
      <c r="AR27" s="368">
        <f t="shared" si="7"/>
        <v>0</v>
      </c>
      <c r="AS27" s="368">
        <f t="shared" si="8"/>
        <v>0</v>
      </c>
      <c r="AT27" s="368">
        <f t="shared" si="9"/>
        <v>0</v>
      </c>
      <c r="AU27" s="368">
        <f t="shared" si="10"/>
        <v>0</v>
      </c>
      <c r="AV27" s="368">
        <f t="shared" si="11"/>
        <v>0</v>
      </c>
      <c r="AW27" s="368">
        <f t="shared" si="12"/>
        <v>0</v>
      </c>
      <c r="AX27" s="377">
        <f t="shared" si="13"/>
        <v>0</v>
      </c>
      <c r="AY27" s="368">
        <f t="shared" si="14"/>
        <v>0</v>
      </c>
      <c r="AZ27" s="368">
        <f t="shared" si="15"/>
        <v>0</v>
      </c>
      <c r="BA27" s="369">
        <f t="shared" si="16"/>
        <v>0.2</v>
      </c>
      <c r="BB27" s="368">
        <f t="shared" si="17"/>
        <v>0.2</v>
      </c>
      <c r="BC27" s="368">
        <f t="shared" si="18"/>
        <v>0.4</v>
      </c>
      <c r="BE27" s="393" t="s">
        <v>34</v>
      </c>
      <c r="BF27" s="425" t="s">
        <v>25</v>
      </c>
      <c r="BG27" s="548" t="s">
        <v>35</v>
      </c>
      <c r="BH27" s="395"/>
      <c r="BI27" s="395"/>
      <c r="BJ27" s="395"/>
      <c r="BK27" s="395"/>
      <c r="BL27" s="395"/>
      <c r="BM27" s="395"/>
      <c r="BN27" s="395"/>
      <c r="BO27" s="553"/>
      <c r="BP27" s="395"/>
      <c r="BQ27" s="371">
        <v>0</v>
      </c>
      <c r="BR27" s="373">
        <v>0.2</v>
      </c>
      <c r="BS27" s="371">
        <v>0.2</v>
      </c>
      <c r="BT27" s="371">
        <v>0.4</v>
      </c>
      <c r="BV27" s="393" t="s">
        <v>34</v>
      </c>
      <c r="BW27" s="425" t="s">
        <v>25</v>
      </c>
      <c r="BX27" s="548" t="s">
        <v>35</v>
      </c>
      <c r="BY27" s="371"/>
      <c r="BZ27" s="371"/>
      <c r="CA27" s="371"/>
      <c r="CB27" s="371"/>
      <c r="CC27" s="371"/>
      <c r="CD27" s="371"/>
      <c r="CE27" s="371"/>
      <c r="CF27" s="431"/>
      <c r="CG27" s="371"/>
      <c r="CH27" s="371"/>
      <c r="CI27" s="373">
        <v>0.1</v>
      </c>
      <c r="CJ27" s="371">
        <v>0.1</v>
      </c>
      <c r="CK27" s="371">
        <v>0.2</v>
      </c>
      <c r="CM27" s="393" t="s">
        <v>34</v>
      </c>
      <c r="CN27" s="425" t="s">
        <v>25</v>
      </c>
      <c r="CO27" s="548" t="s">
        <v>35</v>
      </c>
      <c r="CP27" s="371"/>
      <c r="CQ27" s="371"/>
      <c r="CR27" s="371"/>
      <c r="CS27" s="371"/>
      <c r="CT27" s="371"/>
      <c r="CU27" s="371"/>
      <c r="CV27" s="371"/>
      <c r="CW27" s="431"/>
      <c r="CX27" s="371"/>
      <c r="CY27" s="371"/>
      <c r="CZ27" s="373">
        <v>0.1</v>
      </c>
      <c r="DA27" s="371">
        <v>0.1</v>
      </c>
      <c r="DB27" s="371">
        <v>0.2</v>
      </c>
    </row>
    <row r="28" spans="1:107" hidden="1" x14ac:dyDescent="0.15">
      <c r="B28" s="204"/>
      <c r="C28" s="619"/>
      <c r="D28" s="585">
        <v>7</v>
      </c>
      <c r="E28" s="567" t="s">
        <v>795</v>
      </c>
      <c r="F28" s="739"/>
      <c r="G28"/>
      <c r="H28" s="779">
        <f t="shared" si="22"/>
        <v>0</v>
      </c>
      <c r="I28" s="700">
        <f t="shared" si="23"/>
        <v>0</v>
      </c>
      <c r="J28"/>
      <c r="K28" s="1">
        <f t="shared" si="21"/>
        <v>0</v>
      </c>
      <c r="L28" s="1">
        <f t="shared" si="21"/>
        <v>0</v>
      </c>
      <c r="M28" s="1">
        <f t="shared" si="21"/>
        <v>0</v>
      </c>
      <c r="N28" s="1">
        <f t="shared" si="21"/>
        <v>0</v>
      </c>
      <c r="O28" s="1">
        <f t="shared" si="21"/>
        <v>0</v>
      </c>
      <c r="P28" s="1">
        <f t="shared" si="21"/>
        <v>0</v>
      </c>
      <c r="Q28" s="1">
        <f t="shared" si="21"/>
        <v>0</v>
      </c>
      <c r="R28" s="1">
        <f t="shared" si="21"/>
        <v>0</v>
      </c>
      <c r="S28" s="1">
        <f t="shared" si="21"/>
        <v>0</v>
      </c>
      <c r="T28" s="1">
        <f t="shared" si="21"/>
        <v>0</v>
      </c>
      <c r="U28" s="1">
        <f t="shared" si="21"/>
        <v>0</v>
      </c>
      <c r="V28" s="1">
        <f t="shared" si="21"/>
        <v>0</v>
      </c>
      <c r="W28" s="1">
        <f t="shared" si="21"/>
        <v>0</v>
      </c>
      <c r="X28"/>
      <c r="Y28" s="681"/>
      <c r="Z28" s="681"/>
      <c r="AA28" s="681"/>
      <c r="AB28" s="681"/>
      <c r="AC28" s="681"/>
      <c r="AD28" s="681"/>
      <c r="AE28" s="681"/>
      <c r="AF28" s="681"/>
      <c r="AG28" s="681"/>
      <c r="AH28" s="681"/>
      <c r="AI28" s="681"/>
      <c r="AJ28" s="681"/>
      <c r="AK28" s="681"/>
      <c r="AL28"/>
      <c r="AN28" s="393" t="str">
        <f t="shared" si="4"/>
        <v>2.1.7</v>
      </c>
      <c r="AO28" s="393" t="str">
        <f t="shared" si="5"/>
        <v xml:space="preserve"> Q1 2.1</v>
      </c>
      <c r="AP28" s="443" t="str">
        <f t="shared" si="6"/>
        <v>時間外空調に対する配慮</v>
      </c>
      <c r="AQ28" s="368">
        <f t="shared" si="20"/>
        <v>0.1</v>
      </c>
      <c r="AR28" s="368">
        <f t="shared" si="7"/>
        <v>0.2</v>
      </c>
      <c r="AS28" s="368">
        <f t="shared" si="8"/>
        <v>0</v>
      </c>
      <c r="AT28" s="368">
        <f t="shared" si="9"/>
        <v>0</v>
      </c>
      <c r="AU28" s="368">
        <f t="shared" si="10"/>
        <v>0.1</v>
      </c>
      <c r="AV28" s="368">
        <f t="shared" si="11"/>
        <v>0.1</v>
      </c>
      <c r="AW28" s="368">
        <f t="shared" si="12"/>
        <v>0</v>
      </c>
      <c r="AX28" s="377">
        <f t="shared" si="13"/>
        <v>0</v>
      </c>
      <c r="AY28" s="368">
        <f t="shared" si="14"/>
        <v>0.1</v>
      </c>
      <c r="AZ28" s="368">
        <f t="shared" si="15"/>
        <v>0.2</v>
      </c>
      <c r="BA28" s="369">
        <f t="shared" si="16"/>
        <v>0</v>
      </c>
      <c r="BB28" s="368">
        <f t="shared" si="17"/>
        <v>0</v>
      </c>
      <c r="BC28" s="368">
        <f t="shared" si="18"/>
        <v>0</v>
      </c>
      <c r="BE28" s="393" t="s">
        <v>36</v>
      </c>
      <c r="BF28" s="425" t="s">
        <v>25</v>
      </c>
      <c r="BG28" s="548" t="s">
        <v>442</v>
      </c>
      <c r="BH28" s="395">
        <v>0.1</v>
      </c>
      <c r="BI28" s="395">
        <v>0.2</v>
      </c>
      <c r="BJ28" s="395"/>
      <c r="BK28" s="395"/>
      <c r="BL28" s="395">
        <v>0.1</v>
      </c>
      <c r="BM28" s="395">
        <v>0.1</v>
      </c>
      <c r="BN28" s="395"/>
      <c r="BO28" s="553"/>
      <c r="BP28" s="395">
        <v>0.1</v>
      </c>
      <c r="BQ28" s="371">
        <v>0.2</v>
      </c>
      <c r="BR28" s="373"/>
      <c r="BS28" s="371"/>
      <c r="BT28" s="371"/>
      <c r="BV28" s="393" t="s">
        <v>36</v>
      </c>
      <c r="BW28" s="425" t="s">
        <v>25</v>
      </c>
      <c r="BX28" s="548" t="s">
        <v>442</v>
      </c>
      <c r="BY28" s="371">
        <v>0.1</v>
      </c>
      <c r="BZ28" s="371">
        <v>0.2</v>
      </c>
      <c r="CA28" s="371"/>
      <c r="CB28" s="371"/>
      <c r="CC28" s="371">
        <v>0.1</v>
      </c>
      <c r="CD28" s="371">
        <v>0.1</v>
      </c>
      <c r="CE28" s="371"/>
      <c r="CF28" s="431"/>
      <c r="CG28" s="371">
        <v>0.1</v>
      </c>
      <c r="CH28" s="371">
        <v>0.2</v>
      </c>
      <c r="CI28" s="373"/>
      <c r="CJ28" s="371"/>
      <c r="CK28" s="371"/>
      <c r="CM28" s="393" t="s">
        <v>36</v>
      </c>
      <c r="CN28" s="425" t="s">
        <v>25</v>
      </c>
      <c r="CO28" s="548" t="s">
        <v>442</v>
      </c>
      <c r="CP28" s="371">
        <v>0.1</v>
      </c>
      <c r="CQ28" s="371">
        <v>0.2</v>
      </c>
      <c r="CR28" s="371"/>
      <c r="CS28" s="371"/>
      <c r="CT28" s="371">
        <v>0.1</v>
      </c>
      <c r="CU28" s="371">
        <v>0.1</v>
      </c>
      <c r="CV28" s="371"/>
      <c r="CW28" s="431"/>
      <c r="CX28" s="371">
        <v>0.1</v>
      </c>
      <c r="CY28" s="371">
        <v>0.2</v>
      </c>
      <c r="CZ28" s="373"/>
      <c r="DA28" s="371"/>
      <c r="DB28" s="371"/>
    </row>
    <row r="29" spans="1:107" hidden="1" x14ac:dyDescent="0.15">
      <c r="B29" s="204"/>
      <c r="C29" s="619"/>
      <c r="D29" s="585">
        <v>8</v>
      </c>
      <c r="E29" s="567" t="s">
        <v>289</v>
      </c>
      <c r="F29" s="738"/>
      <c r="G29"/>
      <c r="H29" s="779">
        <f t="shared" si="22"/>
        <v>0</v>
      </c>
      <c r="I29" s="700">
        <f t="shared" si="23"/>
        <v>0</v>
      </c>
      <c r="J29"/>
      <c r="K29" s="1">
        <f t="shared" si="21"/>
        <v>0</v>
      </c>
      <c r="L29" s="1">
        <f t="shared" si="21"/>
        <v>0</v>
      </c>
      <c r="M29" s="1">
        <f t="shared" si="21"/>
        <v>0</v>
      </c>
      <c r="N29" s="1">
        <f t="shared" si="21"/>
        <v>0</v>
      </c>
      <c r="O29" s="1">
        <f t="shared" si="21"/>
        <v>0</v>
      </c>
      <c r="P29" s="1">
        <f t="shared" si="21"/>
        <v>0</v>
      </c>
      <c r="Q29" s="1">
        <f t="shared" si="21"/>
        <v>0</v>
      </c>
      <c r="R29" s="1">
        <f t="shared" si="21"/>
        <v>0</v>
      </c>
      <c r="S29" s="1">
        <f t="shared" si="21"/>
        <v>0</v>
      </c>
      <c r="T29" s="1">
        <f t="shared" si="21"/>
        <v>0</v>
      </c>
      <c r="U29" s="1">
        <f t="shared" si="21"/>
        <v>0</v>
      </c>
      <c r="V29" s="1">
        <f t="shared" si="21"/>
        <v>0</v>
      </c>
      <c r="W29" s="1">
        <f t="shared" si="21"/>
        <v>0</v>
      </c>
      <c r="X29"/>
      <c r="Y29" s="681"/>
      <c r="Z29" s="681"/>
      <c r="AA29" s="681"/>
      <c r="AB29" s="681"/>
      <c r="AC29" s="681"/>
      <c r="AD29" s="681"/>
      <c r="AE29" s="681"/>
      <c r="AF29" s="681"/>
      <c r="AG29" s="681"/>
      <c r="AH29" s="681"/>
      <c r="AI29" s="681"/>
      <c r="AJ29" s="681"/>
      <c r="AK29" s="681"/>
      <c r="AL29"/>
      <c r="AN29" s="393" t="str">
        <f t="shared" si="4"/>
        <v>2.1.8</v>
      </c>
      <c r="AO29" s="393" t="str">
        <f t="shared" si="5"/>
        <v xml:space="preserve"> Q1 2.1</v>
      </c>
      <c r="AP29" s="443" t="str">
        <f t="shared" si="6"/>
        <v>監視システム</v>
      </c>
      <c r="AQ29" s="368">
        <f t="shared" si="20"/>
        <v>0</v>
      </c>
      <c r="AR29" s="368">
        <f t="shared" si="7"/>
        <v>0</v>
      </c>
      <c r="AS29" s="368">
        <f t="shared" si="8"/>
        <v>0.1</v>
      </c>
      <c r="AT29" s="368">
        <f t="shared" si="9"/>
        <v>0.1</v>
      </c>
      <c r="AU29" s="368">
        <f t="shared" si="10"/>
        <v>0</v>
      </c>
      <c r="AV29" s="368">
        <f t="shared" si="11"/>
        <v>0</v>
      </c>
      <c r="AW29" s="368">
        <f t="shared" si="12"/>
        <v>0</v>
      </c>
      <c r="AX29" s="377">
        <f t="shared" si="13"/>
        <v>0</v>
      </c>
      <c r="AY29" s="368">
        <f t="shared" si="14"/>
        <v>0</v>
      </c>
      <c r="AZ29" s="368">
        <f t="shared" si="15"/>
        <v>0</v>
      </c>
      <c r="BA29" s="369">
        <f t="shared" si="16"/>
        <v>0</v>
      </c>
      <c r="BB29" s="368">
        <f t="shared" si="17"/>
        <v>0</v>
      </c>
      <c r="BC29" s="368">
        <f t="shared" si="18"/>
        <v>0</v>
      </c>
      <c r="BE29" s="393" t="s">
        <v>37</v>
      </c>
      <c r="BF29" s="425" t="s">
        <v>25</v>
      </c>
      <c r="BG29" s="548" t="s">
        <v>38</v>
      </c>
      <c r="BH29" s="395"/>
      <c r="BI29" s="395"/>
      <c r="BJ29" s="395">
        <v>0.1</v>
      </c>
      <c r="BK29" s="395">
        <v>0.1</v>
      </c>
      <c r="BL29" s="395"/>
      <c r="BM29" s="395"/>
      <c r="BN29" s="395"/>
      <c r="BO29" s="553"/>
      <c r="BP29" s="395"/>
      <c r="BQ29" s="371">
        <v>0</v>
      </c>
      <c r="BR29" s="373"/>
      <c r="BS29" s="371"/>
      <c r="BT29" s="371"/>
      <c r="BV29" s="393" t="s">
        <v>37</v>
      </c>
      <c r="BW29" s="425" t="s">
        <v>25</v>
      </c>
      <c r="BX29" s="548" t="s">
        <v>38</v>
      </c>
      <c r="BY29" s="371"/>
      <c r="BZ29" s="371"/>
      <c r="CA29" s="371">
        <v>0.1</v>
      </c>
      <c r="CB29" s="371">
        <v>0.1</v>
      </c>
      <c r="CC29" s="371"/>
      <c r="CD29" s="371"/>
      <c r="CE29" s="371"/>
      <c r="CF29" s="431"/>
      <c r="CG29" s="371"/>
      <c r="CH29" s="371"/>
      <c r="CI29" s="373"/>
      <c r="CJ29" s="371"/>
      <c r="CK29" s="371"/>
      <c r="CM29" s="393" t="s">
        <v>37</v>
      </c>
      <c r="CN29" s="425" t="s">
        <v>25</v>
      </c>
      <c r="CO29" s="548" t="s">
        <v>38</v>
      </c>
      <c r="CP29" s="371"/>
      <c r="CQ29" s="371"/>
      <c r="CR29" s="371">
        <v>0.1</v>
      </c>
      <c r="CS29" s="371">
        <v>0.1</v>
      </c>
      <c r="CT29" s="371"/>
      <c r="CU29" s="371"/>
      <c r="CV29" s="371"/>
      <c r="CW29" s="431"/>
      <c r="CX29" s="371"/>
      <c r="CY29" s="371"/>
      <c r="CZ29" s="373"/>
      <c r="DA29" s="371"/>
      <c r="DB29" s="371"/>
    </row>
    <row r="30" spans="1:107" ht="14.25" thickBot="1" x14ac:dyDescent="0.2">
      <c r="B30" s="204"/>
      <c r="C30" s="222">
        <v>2.2000000000000002</v>
      </c>
      <c r="D30" s="223" t="s">
        <v>455</v>
      </c>
      <c r="E30" s="225"/>
      <c r="F30" s="739"/>
      <c r="G30"/>
      <c r="H30" s="776">
        <f>IF(SUMPRODUCT($Y$7:$AH$7,K30:T30)=0,0,SUMPRODUCT($Y$7:$AH$7,Y30:AH30)/SUMPRODUCT($Y$7:$AH$7,K30:T30))</f>
        <v>4</v>
      </c>
      <c r="I30" s="795">
        <f>IF(SUMPRODUCT($AI$7:$AK$7,U30:W30)=0,0,SUMPRODUCT($AI$7:$AK$7,AI30:AK32)/SUMPRODUCT($AI$7:$AK$7,U30:W30))</f>
        <v>0</v>
      </c>
      <c r="J30"/>
      <c r="K30" s="1">
        <f t="shared" si="21"/>
        <v>1</v>
      </c>
      <c r="L30" s="1">
        <f t="shared" si="21"/>
        <v>0</v>
      </c>
      <c r="M30" s="1">
        <f t="shared" si="21"/>
        <v>0</v>
      </c>
      <c r="N30" s="1">
        <f t="shared" si="21"/>
        <v>0</v>
      </c>
      <c r="O30" s="1">
        <f t="shared" si="21"/>
        <v>0</v>
      </c>
      <c r="P30" s="1">
        <f t="shared" si="21"/>
        <v>0</v>
      </c>
      <c r="Q30" s="1">
        <f t="shared" si="21"/>
        <v>0</v>
      </c>
      <c r="R30" s="1">
        <f t="shared" si="21"/>
        <v>0</v>
      </c>
      <c r="S30" s="1">
        <f t="shared" si="21"/>
        <v>0</v>
      </c>
      <c r="T30" s="1">
        <f t="shared" si="21"/>
        <v>0</v>
      </c>
      <c r="U30" s="1">
        <f t="shared" si="21"/>
        <v>0</v>
      </c>
      <c r="V30" s="1">
        <f t="shared" si="21"/>
        <v>0</v>
      </c>
      <c r="W30" s="1">
        <f t="shared" si="21"/>
        <v>0</v>
      </c>
      <c r="X30"/>
      <c r="Y30" s="687">
        <v>4</v>
      </c>
      <c r="Z30" s="687"/>
      <c r="AA30" s="687"/>
      <c r="AB30" s="687"/>
      <c r="AC30" s="687"/>
      <c r="AD30" s="687"/>
      <c r="AE30" s="687"/>
      <c r="AF30" s="687"/>
      <c r="AG30" s="687"/>
      <c r="AH30" s="687"/>
      <c r="AI30" s="687"/>
      <c r="AJ30" s="687"/>
      <c r="AK30" s="687"/>
      <c r="AL30"/>
      <c r="AN30" s="393">
        <f t="shared" si="4"/>
        <v>2.2000000000000002</v>
      </c>
      <c r="AO30" s="393" t="str">
        <f t="shared" si="5"/>
        <v xml:space="preserve"> Q1 2</v>
      </c>
      <c r="AP30" s="443" t="str">
        <f t="shared" si="6"/>
        <v>湿度制御</v>
      </c>
      <c r="AQ30" s="368">
        <f t="shared" si="20"/>
        <v>0.2</v>
      </c>
      <c r="AR30" s="368">
        <f t="shared" si="7"/>
        <v>0.2</v>
      </c>
      <c r="AS30" s="368">
        <f t="shared" si="8"/>
        <v>0.2</v>
      </c>
      <c r="AT30" s="368">
        <f t="shared" si="9"/>
        <v>0.2</v>
      </c>
      <c r="AU30" s="368">
        <f t="shared" si="10"/>
        <v>0.2</v>
      </c>
      <c r="AV30" s="368">
        <f t="shared" si="11"/>
        <v>0.2</v>
      </c>
      <c r="AW30" s="368">
        <f t="shared" si="12"/>
        <v>0.2</v>
      </c>
      <c r="AX30" s="377">
        <f t="shared" si="13"/>
        <v>0.2</v>
      </c>
      <c r="AY30" s="368">
        <f t="shared" si="14"/>
        <v>0.2</v>
      </c>
      <c r="AZ30" s="368">
        <f t="shared" si="15"/>
        <v>0.2</v>
      </c>
      <c r="BA30" s="369">
        <f t="shared" si="16"/>
        <v>0</v>
      </c>
      <c r="BB30" s="368">
        <f t="shared" si="17"/>
        <v>0</v>
      </c>
      <c r="BC30" s="368">
        <f t="shared" si="18"/>
        <v>0</v>
      </c>
      <c r="BE30" s="393">
        <v>2.2000000000000002</v>
      </c>
      <c r="BF30" s="425" t="s">
        <v>24</v>
      </c>
      <c r="BG30" s="443" t="s">
        <v>455</v>
      </c>
      <c r="BH30" s="368">
        <v>0.2</v>
      </c>
      <c r="BI30" s="368">
        <v>0.2</v>
      </c>
      <c r="BJ30" s="368">
        <v>0.2</v>
      </c>
      <c r="BK30" s="368">
        <v>0.2</v>
      </c>
      <c r="BL30" s="368">
        <v>0.2</v>
      </c>
      <c r="BM30" s="368">
        <v>0.2</v>
      </c>
      <c r="BN30" s="368">
        <v>0.2</v>
      </c>
      <c r="BO30" s="377">
        <v>0.2</v>
      </c>
      <c r="BP30" s="368">
        <v>0.2</v>
      </c>
      <c r="BQ30" s="371">
        <v>0.2</v>
      </c>
      <c r="BR30" s="373"/>
      <c r="BS30" s="371"/>
      <c r="BT30" s="371"/>
      <c r="BV30" s="393">
        <v>2.2000000000000002</v>
      </c>
      <c r="BW30" s="425" t="s">
        <v>24</v>
      </c>
      <c r="BX30" s="443" t="s">
        <v>455</v>
      </c>
      <c r="BY30" s="371">
        <v>0.2</v>
      </c>
      <c r="BZ30" s="371">
        <v>0.2</v>
      </c>
      <c r="CA30" s="371">
        <v>0.2</v>
      </c>
      <c r="CB30" s="371">
        <v>0.2</v>
      </c>
      <c r="CC30" s="371">
        <v>0.2</v>
      </c>
      <c r="CD30" s="371">
        <v>0.2</v>
      </c>
      <c r="CE30" s="371">
        <v>0.2</v>
      </c>
      <c r="CF30" s="431">
        <v>0.2</v>
      </c>
      <c r="CG30" s="371">
        <v>0.2</v>
      </c>
      <c r="CH30" s="371">
        <v>0.2</v>
      </c>
      <c r="CI30" s="373">
        <v>0.2</v>
      </c>
      <c r="CJ30" s="371">
        <v>0.2</v>
      </c>
      <c r="CK30" s="371">
        <v>0.2</v>
      </c>
      <c r="CM30" s="393">
        <v>2.2000000000000002</v>
      </c>
      <c r="CN30" s="425" t="s">
        <v>24</v>
      </c>
      <c r="CO30" s="443" t="s">
        <v>455</v>
      </c>
      <c r="CP30" s="371">
        <v>0.2</v>
      </c>
      <c r="CQ30" s="371">
        <v>0.2</v>
      </c>
      <c r="CR30" s="371">
        <v>0.2</v>
      </c>
      <c r="CS30" s="371">
        <v>0.2</v>
      </c>
      <c r="CT30" s="371">
        <v>0.2</v>
      </c>
      <c r="CU30" s="371">
        <v>0.2</v>
      </c>
      <c r="CV30" s="371">
        <v>0.2</v>
      </c>
      <c r="CW30" s="431">
        <v>0.2</v>
      </c>
      <c r="CX30" s="371">
        <v>0.2</v>
      </c>
      <c r="CY30" s="371">
        <v>0.2</v>
      </c>
      <c r="CZ30" s="373">
        <v>0.2</v>
      </c>
      <c r="DA30" s="371">
        <v>0.2</v>
      </c>
      <c r="DB30" s="371">
        <v>0.2</v>
      </c>
    </row>
    <row r="31" spans="1:107" ht="14.25" thickBot="1" x14ac:dyDescent="0.2">
      <c r="B31" s="204"/>
      <c r="C31" s="218">
        <v>2.2999999999999998</v>
      </c>
      <c r="D31" s="223" t="s">
        <v>290</v>
      </c>
      <c r="E31" s="225"/>
      <c r="F31" s="739"/>
      <c r="G31"/>
      <c r="H31" s="781"/>
      <c r="I31" s="689"/>
      <c r="J31"/>
      <c r="K31" s="1">
        <f t="shared" si="21"/>
        <v>0</v>
      </c>
      <c r="L31" s="1">
        <f t="shared" si="21"/>
        <v>0</v>
      </c>
      <c r="M31" s="1">
        <f t="shared" si="21"/>
        <v>0</v>
      </c>
      <c r="N31" s="1">
        <f t="shared" si="21"/>
        <v>0</v>
      </c>
      <c r="O31" s="1">
        <f t="shared" si="21"/>
        <v>0</v>
      </c>
      <c r="P31" s="1">
        <f t="shared" si="21"/>
        <v>0</v>
      </c>
      <c r="Q31" s="1">
        <f t="shared" si="21"/>
        <v>0</v>
      </c>
      <c r="R31" s="1">
        <f t="shared" si="21"/>
        <v>0</v>
      </c>
      <c r="S31" s="1">
        <f t="shared" si="21"/>
        <v>0</v>
      </c>
      <c r="T31" s="1">
        <f t="shared" si="21"/>
        <v>0</v>
      </c>
      <c r="U31" s="1">
        <f t="shared" si="21"/>
        <v>0</v>
      </c>
      <c r="V31" s="1">
        <f t="shared" si="21"/>
        <v>0</v>
      </c>
      <c r="W31" s="1">
        <f t="shared" si="21"/>
        <v>0</v>
      </c>
      <c r="X31"/>
      <c r="Y31" s="690" t="s">
        <v>838</v>
      </c>
      <c r="Z31" s="690" t="s">
        <v>838</v>
      </c>
      <c r="AA31" s="690" t="s">
        <v>838</v>
      </c>
      <c r="AB31" s="690" t="s">
        <v>838</v>
      </c>
      <c r="AC31" s="690" t="s">
        <v>838</v>
      </c>
      <c r="AD31" s="690" t="s">
        <v>838</v>
      </c>
      <c r="AE31" s="690" t="s">
        <v>838</v>
      </c>
      <c r="AF31" s="690" t="s">
        <v>838</v>
      </c>
      <c r="AG31" s="690" t="s">
        <v>838</v>
      </c>
      <c r="AH31" s="690" t="s">
        <v>838</v>
      </c>
      <c r="AI31" s="690" t="s">
        <v>838</v>
      </c>
      <c r="AJ31" s="690" t="s">
        <v>838</v>
      </c>
      <c r="AK31" s="690" t="s">
        <v>838</v>
      </c>
      <c r="AL31"/>
      <c r="AN31" s="393">
        <f t="shared" si="4"/>
        <v>2.2999999999999998</v>
      </c>
      <c r="AO31" s="393" t="str">
        <f t="shared" si="5"/>
        <v xml:space="preserve"> Q1 2</v>
      </c>
      <c r="AP31" s="443" t="str">
        <f t="shared" si="6"/>
        <v>空調方式</v>
      </c>
      <c r="AQ31" s="368">
        <f t="shared" si="20"/>
        <v>0.3</v>
      </c>
      <c r="AR31" s="368">
        <f t="shared" si="7"/>
        <v>0.3</v>
      </c>
      <c r="AS31" s="368">
        <f t="shared" si="8"/>
        <v>0.3</v>
      </c>
      <c r="AT31" s="368">
        <f t="shared" si="9"/>
        <v>0.3</v>
      </c>
      <c r="AU31" s="368">
        <f t="shared" si="10"/>
        <v>0.3</v>
      </c>
      <c r="AV31" s="368">
        <f t="shared" si="11"/>
        <v>0.3</v>
      </c>
      <c r="AW31" s="368">
        <f t="shared" si="12"/>
        <v>0.3</v>
      </c>
      <c r="AX31" s="377">
        <f t="shared" si="13"/>
        <v>0.3</v>
      </c>
      <c r="AY31" s="368">
        <f t="shared" si="14"/>
        <v>0.3</v>
      </c>
      <c r="AZ31" s="368">
        <f t="shared" si="15"/>
        <v>0.3</v>
      </c>
      <c r="BA31" s="369">
        <f t="shared" si="16"/>
        <v>0</v>
      </c>
      <c r="BB31" s="368">
        <f t="shared" si="17"/>
        <v>0</v>
      </c>
      <c r="BC31" s="368">
        <f t="shared" si="18"/>
        <v>0</v>
      </c>
      <c r="BE31" s="393">
        <v>2.2999999999999998</v>
      </c>
      <c r="BF31" s="425" t="s">
        <v>24</v>
      </c>
      <c r="BG31" s="443" t="s">
        <v>290</v>
      </c>
      <c r="BH31" s="368">
        <v>0.3</v>
      </c>
      <c r="BI31" s="368">
        <v>0.3</v>
      </c>
      <c r="BJ31" s="368">
        <v>0.3</v>
      </c>
      <c r="BK31" s="368">
        <v>0.3</v>
      </c>
      <c r="BL31" s="368">
        <v>0.3</v>
      </c>
      <c r="BM31" s="368">
        <v>0.3</v>
      </c>
      <c r="BN31" s="368">
        <v>0.3</v>
      </c>
      <c r="BO31" s="377">
        <v>0.3</v>
      </c>
      <c r="BP31" s="368">
        <v>0.3</v>
      </c>
      <c r="BQ31" s="614">
        <v>0.3</v>
      </c>
      <c r="BR31" s="373"/>
      <c r="BS31" s="371"/>
      <c r="BT31" s="371"/>
      <c r="BV31" s="393">
        <v>2.2999999999999998</v>
      </c>
      <c r="BW31" s="425" t="s">
        <v>24</v>
      </c>
      <c r="BX31" s="443" t="s">
        <v>290</v>
      </c>
      <c r="BY31" s="371">
        <v>0.3</v>
      </c>
      <c r="BZ31" s="371">
        <v>0.3</v>
      </c>
      <c r="CA31" s="371">
        <v>0.3</v>
      </c>
      <c r="CB31" s="371">
        <v>0.3</v>
      </c>
      <c r="CC31" s="371">
        <v>0.3</v>
      </c>
      <c r="CD31" s="371">
        <v>0.3</v>
      </c>
      <c r="CE31" s="371">
        <v>0.3</v>
      </c>
      <c r="CF31" s="431">
        <v>0.3</v>
      </c>
      <c r="CG31" s="371">
        <v>0.3</v>
      </c>
      <c r="CH31" s="371">
        <v>0.3</v>
      </c>
      <c r="CI31" s="373">
        <v>0.3</v>
      </c>
      <c r="CJ31" s="371">
        <v>0.3</v>
      </c>
      <c r="CK31" s="371">
        <v>0.3</v>
      </c>
      <c r="CM31" s="393">
        <v>2.2999999999999998</v>
      </c>
      <c r="CN31" s="425" t="s">
        <v>24</v>
      </c>
      <c r="CO31" s="443" t="s">
        <v>290</v>
      </c>
      <c r="CP31" s="371">
        <v>0.3</v>
      </c>
      <c r="CQ31" s="371">
        <v>0.3</v>
      </c>
      <c r="CR31" s="371">
        <v>0.3</v>
      </c>
      <c r="CS31" s="371">
        <v>0.3</v>
      </c>
      <c r="CT31" s="371">
        <v>0.3</v>
      </c>
      <c r="CU31" s="371">
        <v>0.3</v>
      </c>
      <c r="CV31" s="371">
        <v>0.3</v>
      </c>
      <c r="CW31" s="431">
        <v>0.3</v>
      </c>
      <c r="CX31" s="371">
        <v>0.3</v>
      </c>
      <c r="CY31" s="371">
        <v>0.3</v>
      </c>
      <c r="CZ31" s="373">
        <v>0.3</v>
      </c>
      <c r="DA31" s="371">
        <v>0.3</v>
      </c>
      <c r="DB31" s="371">
        <v>0.3</v>
      </c>
    </row>
    <row r="32" spans="1:107" x14ac:dyDescent="0.15">
      <c r="B32" s="204"/>
      <c r="C32" s="620"/>
      <c r="D32" s="211">
        <v>1</v>
      </c>
      <c r="E32" s="223" t="s">
        <v>291</v>
      </c>
      <c r="F32" s="739"/>
      <c r="G32"/>
      <c r="H32" s="779">
        <f>IF(SUMPRODUCT($Y$7:$AH$7,K32:T32)=0,0,SUMPRODUCT($Y$7:$AH$7,Y32:AH32)/SUMPRODUCT($Y$7:$AH$7,K32:T32))</f>
        <v>4</v>
      </c>
      <c r="I32" s="700">
        <f>IF(SUMPRODUCT($AI$7:$AK$7,U32:W32)=0,0,SUMPRODUCT($AI$7:$AK$7,AI32:AK34)/SUMPRODUCT($AI$7:$AK$7,U32:W32))</f>
        <v>0</v>
      </c>
      <c r="J32"/>
      <c r="K32" s="1">
        <f t="shared" si="21"/>
        <v>1</v>
      </c>
      <c r="L32" s="1">
        <f t="shared" si="21"/>
        <v>0</v>
      </c>
      <c r="M32" s="1">
        <f t="shared" si="21"/>
        <v>0</v>
      </c>
      <c r="N32" s="1">
        <f t="shared" si="21"/>
        <v>0</v>
      </c>
      <c r="O32" s="1">
        <f t="shared" si="21"/>
        <v>0</v>
      </c>
      <c r="P32" s="1">
        <f t="shared" si="21"/>
        <v>0</v>
      </c>
      <c r="Q32" s="1">
        <f t="shared" si="21"/>
        <v>0</v>
      </c>
      <c r="R32" s="1">
        <f t="shared" si="21"/>
        <v>0</v>
      </c>
      <c r="S32" s="1">
        <f t="shared" si="21"/>
        <v>0</v>
      </c>
      <c r="T32" s="1">
        <f t="shared" si="21"/>
        <v>0</v>
      </c>
      <c r="U32" s="1">
        <f t="shared" si="21"/>
        <v>0</v>
      </c>
      <c r="V32" s="1">
        <f t="shared" si="21"/>
        <v>0</v>
      </c>
      <c r="W32" s="1">
        <f t="shared" si="21"/>
        <v>0</v>
      </c>
      <c r="X32"/>
      <c r="Y32" s="679">
        <v>4</v>
      </c>
      <c r="Z32" s="679"/>
      <c r="AA32" s="679"/>
      <c r="AB32" s="679"/>
      <c r="AC32" s="679"/>
      <c r="AD32" s="679"/>
      <c r="AE32" s="679"/>
      <c r="AF32" s="679"/>
      <c r="AG32" s="679"/>
      <c r="AH32" s="679"/>
      <c r="AI32" s="679"/>
      <c r="AJ32" s="679"/>
      <c r="AK32" s="679"/>
      <c r="AL32"/>
      <c r="AN32" s="393" t="str">
        <f t="shared" si="4"/>
        <v>2.3.1</v>
      </c>
      <c r="AO32" s="393" t="str">
        <f t="shared" si="5"/>
        <v xml:space="preserve"> Q1 2.3</v>
      </c>
      <c r="AP32" s="443" t="str">
        <f t="shared" si="6"/>
        <v>上下温度差</v>
      </c>
      <c r="AQ32" s="368">
        <f t="shared" si="20"/>
        <v>0.5</v>
      </c>
      <c r="AR32" s="368">
        <f t="shared" si="7"/>
        <v>0.5</v>
      </c>
      <c r="AS32" s="368">
        <f t="shared" si="8"/>
        <v>0.5</v>
      </c>
      <c r="AT32" s="368">
        <f t="shared" si="9"/>
        <v>0.5</v>
      </c>
      <c r="AU32" s="368">
        <f t="shared" si="10"/>
        <v>0.5</v>
      </c>
      <c r="AV32" s="368">
        <f t="shared" si="11"/>
        <v>0.5</v>
      </c>
      <c r="AW32" s="368">
        <f t="shared" si="12"/>
        <v>0.5</v>
      </c>
      <c r="AX32" s="377">
        <f t="shared" si="13"/>
        <v>0.5</v>
      </c>
      <c r="AY32" s="368">
        <f t="shared" si="14"/>
        <v>0.5</v>
      </c>
      <c r="AZ32" s="368">
        <f t="shared" si="15"/>
        <v>0.5</v>
      </c>
      <c r="BA32" s="369">
        <f t="shared" si="16"/>
        <v>0</v>
      </c>
      <c r="BB32" s="368">
        <f t="shared" si="17"/>
        <v>0</v>
      </c>
      <c r="BC32" s="368">
        <f t="shared" si="18"/>
        <v>0</v>
      </c>
      <c r="BE32" s="393" t="s">
        <v>749</v>
      </c>
      <c r="BF32" s="425" t="s">
        <v>39</v>
      </c>
      <c r="BG32" s="443" t="s">
        <v>291</v>
      </c>
      <c r="BH32" s="368">
        <v>0.5</v>
      </c>
      <c r="BI32" s="368">
        <v>0.5</v>
      </c>
      <c r="BJ32" s="368">
        <v>0.5</v>
      </c>
      <c r="BK32" s="368">
        <v>0.5</v>
      </c>
      <c r="BL32" s="368">
        <v>0.5</v>
      </c>
      <c r="BM32" s="368">
        <v>0.5</v>
      </c>
      <c r="BN32" s="368">
        <v>0.5</v>
      </c>
      <c r="BO32" s="377">
        <v>0.5</v>
      </c>
      <c r="BP32" s="368">
        <v>0.5</v>
      </c>
      <c r="BQ32" s="614">
        <v>0.5</v>
      </c>
      <c r="BR32" s="373"/>
      <c r="BS32" s="373"/>
      <c r="BT32" s="373"/>
      <c r="BV32" s="549" t="s">
        <v>541</v>
      </c>
      <c r="BW32" s="551" t="s">
        <v>39</v>
      </c>
      <c r="BX32" s="552" t="s">
        <v>291</v>
      </c>
      <c r="BY32" s="556"/>
      <c r="BZ32" s="556"/>
      <c r="CA32" s="556"/>
      <c r="CB32" s="556"/>
      <c r="CC32" s="556"/>
      <c r="CD32" s="556"/>
      <c r="CE32" s="556"/>
      <c r="CF32" s="557"/>
      <c r="CG32" s="556"/>
      <c r="CH32" s="556"/>
      <c r="CI32" s="558"/>
      <c r="CJ32" s="556"/>
      <c r="CK32" s="556"/>
      <c r="CM32" s="549" t="s">
        <v>697</v>
      </c>
      <c r="CN32" s="551" t="s">
        <v>39</v>
      </c>
      <c r="CO32" s="552" t="s">
        <v>291</v>
      </c>
      <c r="CP32" s="556"/>
      <c r="CQ32" s="556"/>
      <c r="CR32" s="556"/>
      <c r="CS32" s="556"/>
      <c r="CT32" s="556"/>
      <c r="CU32" s="556"/>
      <c r="CV32" s="556"/>
      <c r="CW32" s="557"/>
      <c r="CX32" s="556"/>
      <c r="CY32" s="556"/>
      <c r="CZ32" s="558"/>
      <c r="DA32" s="556"/>
      <c r="DB32" s="556"/>
    </row>
    <row r="33" spans="1:107" ht="14.25" thickBot="1" x14ac:dyDescent="0.2">
      <c r="B33" s="621"/>
      <c r="C33" s="622"/>
      <c r="D33" s="211">
        <v>2</v>
      </c>
      <c r="E33" s="223" t="s">
        <v>292</v>
      </c>
      <c r="F33" s="739"/>
      <c r="G33"/>
      <c r="H33" s="776">
        <f>IF(SUMPRODUCT($Y$7:$AH$7,K33:T33)=0,0,SUMPRODUCT($Y$7:$AH$7,Y33:AH33)/SUMPRODUCT($Y$7:$AH$7,K33:T33))</f>
        <v>4</v>
      </c>
      <c r="I33" s="795">
        <f>IF(SUMPRODUCT($AI$7:$AK$7,U33:W33)=0,0,SUMPRODUCT($AI$7:$AK$7,AI33:AK35)/SUMPRODUCT($AI$7:$AK$7,U33:W33))</f>
        <v>0</v>
      </c>
      <c r="J33"/>
      <c r="K33" s="1">
        <f t="shared" si="21"/>
        <v>1</v>
      </c>
      <c r="L33" s="1">
        <f t="shared" si="21"/>
        <v>0</v>
      </c>
      <c r="M33" s="1">
        <f t="shared" si="21"/>
        <v>0</v>
      </c>
      <c r="N33" s="1">
        <f t="shared" si="21"/>
        <v>0</v>
      </c>
      <c r="O33" s="1">
        <f t="shared" si="21"/>
        <v>0</v>
      </c>
      <c r="P33" s="1">
        <f t="shared" si="21"/>
        <v>0</v>
      </c>
      <c r="Q33" s="1">
        <f t="shared" si="21"/>
        <v>0</v>
      </c>
      <c r="R33" s="1">
        <f t="shared" si="21"/>
        <v>0</v>
      </c>
      <c r="S33" s="1">
        <f t="shared" si="21"/>
        <v>0</v>
      </c>
      <c r="T33" s="1">
        <f t="shared" si="21"/>
        <v>0</v>
      </c>
      <c r="U33" s="1">
        <f t="shared" si="21"/>
        <v>0</v>
      </c>
      <c r="V33" s="1">
        <f t="shared" si="21"/>
        <v>0</v>
      </c>
      <c r="W33" s="1">
        <f t="shared" si="21"/>
        <v>0</v>
      </c>
      <c r="X33"/>
      <c r="Y33" s="674">
        <v>4</v>
      </c>
      <c r="Z33" s="674"/>
      <c r="AA33" s="674"/>
      <c r="AB33" s="674"/>
      <c r="AC33" s="674"/>
      <c r="AD33" s="674"/>
      <c r="AE33" s="674"/>
      <c r="AF33" s="674"/>
      <c r="AG33" s="674"/>
      <c r="AH33" s="674"/>
      <c r="AI33" s="674"/>
      <c r="AJ33" s="674"/>
      <c r="AK33" s="674"/>
      <c r="AL33"/>
      <c r="AN33" s="393" t="str">
        <f t="shared" si="4"/>
        <v>2.3.2</v>
      </c>
      <c r="AO33" s="393" t="str">
        <f t="shared" si="5"/>
        <v xml:space="preserve"> Q1 2.3</v>
      </c>
      <c r="AP33" s="443" t="str">
        <f t="shared" si="6"/>
        <v>平均気流速度</v>
      </c>
      <c r="AQ33" s="368">
        <f t="shared" si="20"/>
        <v>0.5</v>
      </c>
      <c r="AR33" s="368">
        <f t="shared" si="7"/>
        <v>0.5</v>
      </c>
      <c r="AS33" s="368">
        <f t="shared" si="8"/>
        <v>0.5</v>
      </c>
      <c r="AT33" s="368">
        <f t="shared" si="9"/>
        <v>0.5</v>
      </c>
      <c r="AU33" s="368">
        <f t="shared" si="10"/>
        <v>0.5</v>
      </c>
      <c r="AV33" s="368">
        <f t="shared" si="11"/>
        <v>0.5</v>
      </c>
      <c r="AW33" s="368">
        <f t="shared" si="12"/>
        <v>0.5</v>
      </c>
      <c r="AX33" s="377">
        <f t="shared" si="13"/>
        <v>0.5</v>
      </c>
      <c r="AY33" s="368">
        <f t="shared" si="14"/>
        <v>0.5</v>
      </c>
      <c r="AZ33" s="368">
        <f t="shared" si="15"/>
        <v>0.5</v>
      </c>
      <c r="BA33" s="369">
        <f t="shared" si="16"/>
        <v>0</v>
      </c>
      <c r="BB33" s="368">
        <f t="shared" si="17"/>
        <v>0</v>
      </c>
      <c r="BC33" s="368">
        <f t="shared" si="18"/>
        <v>0</v>
      </c>
      <c r="BE33" s="393" t="s">
        <v>750</v>
      </c>
      <c r="BF33" s="425" t="s">
        <v>39</v>
      </c>
      <c r="BG33" s="443" t="s">
        <v>292</v>
      </c>
      <c r="BH33" s="368">
        <v>0.5</v>
      </c>
      <c r="BI33" s="368">
        <v>0.5</v>
      </c>
      <c r="BJ33" s="368">
        <v>0.5</v>
      </c>
      <c r="BK33" s="368">
        <v>0.5</v>
      </c>
      <c r="BL33" s="368">
        <v>0.5</v>
      </c>
      <c r="BM33" s="368">
        <v>0.5</v>
      </c>
      <c r="BN33" s="368">
        <v>0.5</v>
      </c>
      <c r="BO33" s="368">
        <v>0.5</v>
      </c>
      <c r="BP33" s="368">
        <v>0.5</v>
      </c>
      <c r="BQ33" s="614">
        <v>0.5</v>
      </c>
      <c r="BR33" s="373"/>
      <c r="BS33" s="373"/>
      <c r="BT33" s="373"/>
      <c r="BV33" s="549" t="s">
        <v>543</v>
      </c>
      <c r="BW33" s="551" t="s">
        <v>39</v>
      </c>
      <c r="BX33" s="552" t="s">
        <v>292</v>
      </c>
      <c r="BY33" s="556"/>
      <c r="BZ33" s="556"/>
      <c r="CA33" s="556"/>
      <c r="CB33" s="556"/>
      <c r="CC33" s="556"/>
      <c r="CD33" s="556"/>
      <c r="CE33" s="556"/>
      <c r="CF33" s="557"/>
      <c r="CG33" s="556"/>
      <c r="CH33" s="556"/>
      <c r="CI33" s="558"/>
      <c r="CJ33" s="556"/>
      <c r="CK33" s="556"/>
      <c r="CM33" s="549" t="s">
        <v>698</v>
      </c>
      <c r="CN33" s="551" t="s">
        <v>39</v>
      </c>
      <c r="CO33" s="552" t="s">
        <v>292</v>
      </c>
      <c r="CP33" s="556"/>
      <c r="CQ33" s="556"/>
      <c r="CR33" s="556"/>
      <c r="CS33" s="556"/>
      <c r="CT33" s="556"/>
      <c r="CU33" s="556"/>
      <c r="CV33" s="556"/>
      <c r="CW33" s="557"/>
      <c r="CX33" s="556"/>
      <c r="CY33" s="556"/>
      <c r="CZ33" s="558"/>
      <c r="DA33" s="556"/>
      <c r="DB33" s="556"/>
    </row>
    <row r="34" spans="1:107" s="361" customFormat="1" x14ac:dyDescent="0.15">
      <c r="A34"/>
      <c r="B34" s="251">
        <v>3</v>
      </c>
      <c r="C34" s="224" t="s">
        <v>293</v>
      </c>
      <c r="D34" s="252"/>
      <c r="E34" s="246"/>
      <c r="F34" s="734"/>
      <c r="G34"/>
      <c r="H34" s="780"/>
      <c r="I34" s="685"/>
      <c r="J34"/>
      <c r="K34" s="1">
        <f t="shared" si="21"/>
        <v>0</v>
      </c>
      <c r="L34" s="1">
        <f t="shared" si="21"/>
        <v>0</v>
      </c>
      <c r="M34" s="1">
        <f t="shared" si="21"/>
        <v>0</v>
      </c>
      <c r="N34" s="1">
        <f t="shared" si="21"/>
        <v>0</v>
      </c>
      <c r="O34" s="1">
        <f t="shared" si="21"/>
        <v>0</v>
      </c>
      <c r="P34" s="1">
        <f t="shared" si="21"/>
        <v>0</v>
      </c>
      <c r="Q34" s="1">
        <f t="shared" si="21"/>
        <v>0</v>
      </c>
      <c r="R34" s="1">
        <f t="shared" si="21"/>
        <v>0</v>
      </c>
      <c r="S34" s="1">
        <f t="shared" si="21"/>
        <v>0</v>
      </c>
      <c r="T34" s="1">
        <f t="shared" si="21"/>
        <v>0</v>
      </c>
      <c r="U34" s="1">
        <f t="shared" si="21"/>
        <v>0</v>
      </c>
      <c r="V34" s="1">
        <f t="shared" si="21"/>
        <v>0</v>
      </c>
      <c r="W34" s="1">
        <f t="shared" si="21"/>
        <v>0</v>
      </c>
      <c r="X34"/>
      <c r="Y34" s="686" t="s">
        <v>838</v>
      </c>
      <c r="Z34" s="686" t="s">
        <v>838</v>
      </c>
      <c r="AA34" s="686" t="s">
        <v>838</v>
      </c>
      <c r="AB34" s="686" t="s">
        <v>838</v>
      </c>
      <c r="AC34" s="686" t="s">
        <v>838</v>
      </c>
      <c r="AD34" s="686" t="s">
        <v>838</v>
      </c>
      <c r="AE34" s="686" t="s">
        <v>838</v>
      </c>
      <c r="AF34" s="686" t="s">
        <v>838</v>
      </c>
      <c r="AG34" s="686" t="s">
        <v>838</v>
      </c>
      <c r="AH34" s="686" t="s">
        <v>838</v>
      </c>
      <c r="AI34" s="686" t="s">
        <v>838</v>
      </c>
      <c r="AJ34" s="686" t="s">
        <v>838</v>
      </c>
      <c r="AK34" s="686" t="s">
        <v>838</v>
      </c>
      <c r="AL34"/>
      <c r="AM34"/>
      <c r="AN34" s="387">
        <f t="shared" si="4"/>
        <v>3</v>
      </c>
      <c r="AO34" s="387" t="str">
        <f t="shared" si="5"/>
        <v xml:space="preserve"> Q1</v>
      </c>
      <c r="AP34" s="474" t="str">
        <f t="shared" si="6"/>
        <v>光・視環境</v>
      </c>
      <c r="AQ34" s="363">
        <f t="shared" si="20"/>
        <v>0.25</v>
      </c>
      <c r="AR34" s="363">
        <f t="shared" si="7"/>
        <v>0.25</v>
      </c>
      <c r="AS34" s="363">
        <f t="shared" si="8"/>
        <v>0.25</v>
      </c>
      <c r="AT34" s="363">
        <f t="shared" si="9"/>
        <v>0.25</v>
      </c>
      <c r="AU34" s="363">
        <f t="shared" si="10"/>
        <v>0.25</v>
      </c>
      <c r="AV34" s="363">
        <f t="shared" si="11"/>
        <v>0.25</v>
      </c>
      <c r="AW34" s="363">
        <f t="shared" si="12"/>
        <v>0.25</v>
      </c>
      <c r="AX34" s="375">
        <f t="shared" si="13"/>
        <v>0</v>
      </c>
      <c r="AY34" s="363">
        <f t="shared" si="14"/>
        <v>0.25</v>
      </c>
      <c r="AZ34" s="363">
        <f t="shared" si="15"/>
        <v>0.25</v>
      </c>
      <c r="BA34" s="399">
        <f t="shared" si="16"/>
        <v>0</v>
      </c>
      <c r="BB34" s="363">
        <f t="shared" si="17"/>
        <v>0</v>
      </c>
      <c r="BC34" s="363">
        <f t="shared" si="18"/>
        <v>0</v>
      </c>
      <c r="BD34"/>
      <c r="BE34" s="387">
        <v>3</v>
      </c>
      <c r="BF34" s="444" t="s">
        <v>18</v>
      </c>
      <c r="BG34" s="474" t="s">
        <v>482</v>
      </c>
      <c r="BH34" s="363">
        <v>0.25</v>
      </c>
      <c r="BI34" s="363">
        <v>0.25</v>
      </c>
      <c r="BJ34" s="363">
        <v>0.25</v>
      </c>
      <c r="BK34" s="363">
        <v>0.25</v>
      </c>
      <c r="BL34" s="363">
        <v>0.25</v>
      </c>
      <c r="BM34" s="363">
        <v>0.25</v>
      </c>
      <c r="BN34" s="363">
        <v>0.25</v>
      </c>
      <c r="BO34" s="375">
        <v>0</v>
      </c>
      <c r="BP34" s="363">
        <v>0.25</v>
      </c>
      <c r="BQ34" s="429">
        <v>0.25</v>
      </c>
      <c r="BR34" s="547"/>
      <c r="BS34" s="429"/>
      <c r="BT34" s="429"/>
      <c r="BU34"/>
      <c r="BV34" s="387">
        <v>3</v>
      </c>
      <c r="BW34" s="444" t="s">
        <v>18</v>
      </c>
      <c r="BX34" s="474" t="s">
        <v>482</v>
      </c>
      <c r="BY34" s="429">
        <v>0.25</v>
      </c>
      <c r="BZ34" s="429">
        <v>0.25</v>
      </c>
      <c r="CA34" s="429">
        <v>0.25</v>
      </c>
      <c r="CB34" s="429">
        <v>0.25</v>
      </c>
      <c r="CC34" s="429">
        <v>0.25</v>
      </c>
      <c r="CD34" s="429">
        <v>0.25</v>
      </c>
      <c r="CE34" s="429">
        <v>0.25</v>
      </c>
      <c r="CF34" s="381">
        <v>0</v>
      </c>
      <c r="CG34" s="429">
        <v>0.25</v>
      </c>
      <c r="CH34" s="429">
        <v>0.25</v>
      </c>
      <c r="CI34" s="547"/>
      <c r="CJ34" s="429"/>
      <c r="CK34" s="429"/>
      <c r="CL34"/>
      <c r="CM34" s="387">
        <v>3</v>
      </c>
      <c r="CN34" s="444" t="s">
        <v>18</v>
      </c>
      <c r="CO34" s="474" t="s">
        <v>482</v>
      </c>
      <c r="CP34" s="429">
        <v>0.25</v>
      </c>
      <c r="CQ34" s="429">
        <v>0.25</v>
      </c>
      <c r="CR34" s="429">
        <v>0.25</v>
      </c>
      <c r="CS34" s="429">
        <v>0.25</v>
      </c>
      <c r="CT34" s="429">
        <v>0.25</v>
      </c>
      <c r="CU34" s="429">
        <v>0.25</v>
      </c>
      <c r="CV34" s="429">
        <v>0.25</v>
      </c>
      <c r="CW34" s="381">
        <v>0</v>
      </c>
      <c r="CX34" s="429">
        <v>0.25</v>
      </c>
      <c r="CY34" s="429">
        <v>0.25</v>
      </c>
      <c r="CZ34" s="547"/>
      <c r="DA34" s="429"/>
      <c r="DB34" s="429"/>
      <c r="DC34"/>
    </row>
    <row r="35" spans="1:107" ht="14.25" thickBot="1" x14ac:dyDescent="0.2">
      <c r="B35" s="204"/>
      <c r="C35" s="205">
        <v>3.1</v>
      </c>
      <c r="D35" s="227" t="s">
        <v>294</v>
      </c>
      <c r="E35" s="246"/>
      <c r="F35" s="738"/>
      <c r="G35"/>
      <c r="H35" s="777"/>
      <c r="I35" s="676"/>
      <c r="J35"/>
      <c r="K35" s="1">
        <f t="shared" si="21"/>
        <v>0</v>
      </c>
      <c r="L35" s="1">
        <f t="shared" si="21"/>
        <v>0</v>
      </c>
      <c r="M35" s="1">
        <f t="shared" si="21"/>
        <v>0</v>
      </c>
      <c r="N35" s="1">
        <f t="shared" si="21"/>
        <v>0</v>
      </c>
      <c r="O35" s="1">
        <f t="shared" si="21"/>
        <v>0</v>
      </c>
      <c r="P35" s="1">
        <f t="shared" si="21"/>
        <v>0</v>
      </c>
      <c r="Q35" s="1">
        <f t="shared" si="21"/>
        <v>0</v>
      </c>
      <c r="R35" s="1">
        <f t="shared" si="21"/>
        <v>0</v>
      </c>
      <c r="S35" s="1">
        <f t="shared" si="21"/>
        <v>0</v>
      </c>
      <c r="T35" s="1">
        <f t="shared" si="21"/>
        <v>0</v>
      </c>
      <c r="U35" s="1">
        <f t="shared" si="21"/>
        <v>0</v>
      </c>
      <c r="V35" s="1">
        <f t="shared" si="21"/>
        <v>0</v>
      </c>
      <c r="W35" s="1">
        <f t="shared" si="21"/>
        <v>0</v>
      </c>
      <c r="X35"/>
      <c r="Y35" s="677" t="s">
        <v>838</v>
      </c>
      <c r="Z35" s="677" t="s">
        <v>838</v>
      </c>
      <c r="AA35" s="677" t="s">
        <v>838</v>
      </c>
      <c r="AB35" s="677" t="s">
        <v>838</v>
      </c>
      <c r="AC35" s="677" t="s">
        <v>838</v>
      </c>
      <c r="AD35" s="677" t="s">
        <v>838</v>
      </c>
      <c r="AE35" s="677" t="s">
        <v>838</v>
      </c>
      <c r="AF35" s="677" t="s">
        <v>838</v>
      </c>
      <c r="AG35" s="677" t="s">
        <v>838</v>
      </c>
      <c r="AH35" s="677" t="s">
        <v>838</v>
      </c>
      <c r="AI35" s="677" t="s">
        <v>838</v>
      </c>
      <c r="AJ35" s="677" t="s">
        <v>838</v>
      </c>
      <c r="AK35" s="677" t="s">
        <v>838</v>
      </c>
      <c r="AL35"/>
      <c r="AN35" s="393">
        <f t="shared" si="4"/>
        <v>3.1</v>
      </c>
      <c r="AO35" s="393" t="str">
        <f t="shared" si="5"/>
        <v xml:space="preserve"> Q1 3</v>
      </c>
      <c r="AP35" s="443" t="str">
        <f t="shared" si="6"/>
        <v>昼光利用</v>
      </c>
      <c r="AQ35" s="368">
        <f t="shared" si="20"/>
        <v>0.3</v>
      </c>
      <c r="AR35" s="368">
        <f t="shared" si="7"/>
        <v>0.3</v>
      </c>
      <c r="AS35" s="368">
        <f t="shared" si="8"/>
        <v>0.5</v>
      </c>
      <c r="AT35" s="368">
        <f t="shared" si="9"/>
        <v>1</v>
      </c>
      <c r="AU35" s="368">
        <f t="shared" si="10"/>
        <v>0.3</v>
      </c>
      <c r="AV35" s="368">
        <f t="shared" si="11"/>
        <v>0.3</v>
      </c>
      <c r="AW35" s="368">
        <f t="shared" si="12"/>
        <v>0.3</v>
      </c>
      <c r="AX35" s="377">
        <f t="shared" si="13"/>
        <v>0</v>
      </c>
      <c r="AY35" s="368">
        <f t="shared" si="14"/>
        <v>0.3</v>
      </c>
      <c r="AZ35" s="368">
        <f t="shared" si="15"/>
        <v>0.3</v>
      </c>
      <c r="BA35" s="369">
        <f t="shared" si="16"/>
        <v>0.3</v>
      </c>
      <c r="BB35" s="368">
        <f t="shared" si="17"/>
        <v>0.3</v>
      </c>
      <c r="BC35" s="368">
        <f t="shared" si="18"/>
        <v>0.3</v>
      </c>
      <c r="BE35" s="393">
        <v>3.1</v>
      </c>
      <c r="BF35" s="425" t="s">
        <v>40</v>
      </c>
      <c r="BG35" s="443" t="s">
        <v>294</v>
      </c>
      <c r="BH35" s="368">
        <v>0.3</v>
      </c>
      <c r="BI35" s="368">
        <v>0.3</v>
      </c>
      <c r="BJ35" s="368">
        <v>0.5</v>
      </c>
      <c r="BK35" s="368">
        <v>1</v>
      </c>
      <c r="BL35" s="368">
        <v>0.3</v>
      </c>
      <c r="BM35" s="368">
        <v>0.3</v>
      </c>
      <c r="BN35" s="368">
        <v>0.3</v>
      </c>
      <c r="BO35" s="377"/>
      <c r="BP35" s="368">
        <v>0.3</v>
      </c>
      <c r="BQ35" s="371">
        <v>0.3</v>
      </c>
      <c r="BR35" s="373">
        <v>0.3</v>
      </c>
      <c r="BS35" s="371">
        <v>0.3</v>
      </c>
      <c r="BT35" s="371">
        <v>0.3</v>
      </c>
      <c r="BV35" s="393">
        <v>3.1</v>
      </c>
      <c r="BW35" s="425" t="s">
        <v>40</v>
      </c>
      <c r="BX35" s="443" t="s">
        <v>294</v>
      </c>
      <c r="BY35" s="371">
        <v>0.3</v>
      </c>
      <c r="BZ35" s="371">
        <v>0.3</v>
      </c>
      <c r="CA35" s="371">
        <v>0.5</v>
      </c>
      <c r="CB35" s="371">
        <v>1</v>
      </c>
      <c r="CC35" s="371">
        <v>0.3</v>
      </c>
      <c r="CD35" s="371">
        <v>0.3</v>
      </c>
      <c r="CE35" s="371">
        <v>0.3</v>
      </c>
      <c r="CF35" s="431"/>
      <c r="CG35" s="371">
        <v>0.3</v>
      </c>
      <c r="CH35" s="371">
        <v>0.3</v>
      </c>
      <c r="CI35" s="373">
        <v>0.3</v>
      </c>
      <c r="CJ35" s="371">
        <v>0.3</v>
      </c>
      <c r="CK35" s="371">
        <v>0.3</v>
      </c>
      <c r="CM35" s="393">
        <v>3.1</v>
      </c>
      <c r="CN35" s="425" t="s">
        <v>40</v>
      </c>
      <c r="CO35" s="443" t="s">
        <v>294</v>
      </c>
      <c r="CP35" s="371">
        <v>0.3</v>
      </c>
      <c r="CQ35" s="371">
        <v>0.3</v>
      </c>
      <c r="CR35" s="371">
        <v>0.5</v>
      </c>
      <c r="CS35" s="371">
        <v>1</v>
      </c>
      <c r="CT35" s="371">
        <v>0.3</v>
      </c>
      <c r="CU35" s="371">
        <v>0.3</v>
      </c>
      <c r="CV35" s="371">
        <v>0.3</v>
      </c>
      <c r="CW35" s="431"/>
      <c r="CX35" s="371">
        <v>0.3</v>
      </c>
      <c r="CY35" s="371">
        <v>0.3</v>
      </c>
      <c r="CZ35" s="373">
        <v>0.3</v>
      </c>
      <c r="DA35" s="371">
        <v>0.3</v>
      </c>
      <c r="DB35" s="371">
        <v>0.3</v>
      </c>
    </row>
    <row r="36" spans="1:107" x14ac:dyDescent="0.15">
      <c r="B36" s="204"/>
      <c r="C36" s="619"/>
      <c r="D36" s="211">
        <v>1</v>
      </c>
      <c r="E36" s="223" t="s">
        <v>296</v>
      </c>
      <c r="F36" s="739"/>
      <c r="G36"/>
      <c r="H36" s="778">
        <f>IF(SUMPRODUCT($Y$7:$AH$7,K36:T36)=0,0,SUMPRODUCT($Y$7:$AH$7,Y36:AH36)/SUMPRODUCT($Y$7:$AH$7,K36:T36))</f>
        <v>4</v>
      </c>
      <c r="I36" s="796">
        <f>IF(SUMPRODUCT($AI$7:$AK$7,U36:W36)=0,0,SUMPRODUCT($AI$7:$AK$7,AI36:AK38)/SUMPRODUCT($AI$7:$AK$7,U36:W36))</f>
        <v>0</v>
      </c>
      <c r="J36"/>
      <c r="K36" s="1">
        <f t="shared" si="21"/>
        <v>1</v>
      </c>
      <c r="L36" s="1">
        <f t="shared" si="21"/>
        <v>0</v>
      </c>
      <c r="M36" s="1">
        <f t="shared" si="21"/>
        <v>0</v>
      </c>
      <c r="N36" s="1">
        <f t="shared" si="21"/>
        <v>0</v>
      </c>
      <c r="O36" s="1">
        <f t="shared" si="21"/>
        <v>0</v>
      </c>
      <c r="P36" s="1">
        <f t="shared" si="21"/>
        <v>0</v>
      </c>
      <c r="Q36" s="1">
        <f t="shared" si="21"/>
        <v>0</v>
      </c>
      <c r="R36" s="1">
        <f t="shared" si="21"/>
        <v>0</v>
      </c>
      <c r="S36" s="1">
        <f t="shared" si="21"/>
        <v>0</v>
      </c>
      <c r="T36" s="1">
        <f t="shared" si="21"/>
        <v>0</v>
      </c>
      <c r="U36" s="1">
        <f t="shared" si="21"/>
        <v>0</v>
      </c>
      <c r="V36" s="1">
        <f t="shared" si="21"/>
        <v>0</v>
      </c>
      <c r="W36" s="1">
        <f t="shared" si="21"/>
        <v>0</v>
      </c>
      <c r="X36"/>
      <c r="Y36" s="679">
        <v>4</v>
      </c>
      <c r="Z36" s="679"/>
      <c r="AA36" s="679"/>
      <c r="AB36" s="679"/>
      <c r="AC36" s="679"/>
      <c r="AD36" s="679"/>
      <c r="AE36" s="679"/>
      <c r="AF36" s="679"/>
      <c r="AG36" s="679"/>
      <c r="AH36" s="679"/>
      <c r="AI36" s="679"/>
      <c r="AJ36" s="679"/>
      <c r="AK36" s="679"/>
      <c r="AL36"/>
      <c r="AN36" s="393" t="str">
        <f t="shared" si="4"/>
        <v>3.1.1</v>
      </c>
      <c r="AO36" s="393" t="str">
        <f t="shared" si="5"/>
        <v xml:space="preserve"> Q1 3.1</v>
      </c>
      <c r="AP36" s="443" t="str">
        <f t="shared" si="6"/>
        <v>昼光率</v>
      </c>
      <c r="AQ36" s="368">
        <f t="shared" si="20"/>
        <v>0.6</v>
      </c>
      <c r="AR36" s="368">
        <f t="shared" si="7"/>
        <v>0.6</v>
      </c>
      <c r="AS36" s="368">
        <f t="shared" si="8"/>
        <v>0</v>
      </c>
      <c r="AT36" s="368">
        <f t="shared" si="9"/>
        <v>0</v>
      </c>
      <c r="AU36" s="368">
        <f t="shared" si="10"/>
        <v>0.6</v>
      </c>
      <c r="AV36" s="368">
        <f t="shared" si="11"/>
        <v>0.6</v>
      </c>
      <c r="AW36" s="368">
        <f t="shared" si="12"/>
        <v>0.6</v>
      </c>
      <c r="AX36" s="377">
        <f t="shared" si="13"/>
        <v>0</v>
      </c>
      <c r="AY36" s="368">
        <f t="shared" si="14"/>
        <v>0.6</v>
      </c>
      <c r="AZ36" s="368">
        <f t="shared" si="15"/>
        <v>0.6</v>
      </c>
      <c r="BA36" s="369">
        <f t="shared" si="16"/>
        <v>0.6</v>
      </c>
      <c r="BB36" s="368">
        <f t="shared" si="17"/>
        <v>0.6</v>
      </c>
      <c r="BC36" s="368">
        <f t="shared" si="18"/>
        <v>0.5</v>
      </c>
      <c r="BE36" s="393" t="s">
        <v>751</v>
      </c>
      <c r="BF36" s="425" t="s">
        <v>41</v>
      </c>
      <c r="BG36" s="548" t="s">
        <v>42</v>
      </c>
      <c r="BH36" s="368">
        <v>0.6</v>
      </c>
      <c r="BI36" s="368">
        <v>0.6</v>
      </c>
      <c r="BJ36" s="368"/>
      <c r="BK36" s="368"/>
      <c r="BL36" s="368">
        <v>0.6</v>
      </c>
      <c r="BM36" s="368">
        <v>0.6</v>
      </c>
      <c r="BN36" s="368">
        <v>0.6</v>
      </c>
      <c r="BO36" s="377"/>
      <c r="BP36" s="368">
        <v>0.6</v>
      </c>
      <c r="BQ36" s="371">
        <v>0.6</v>
      </c>
      <c r="BR36" s="373">
        <v>0.6</v>
      </c>
      <c r="BS36" s="371">
        <v>0.6</v>
      </c>
      <c r="BT36" s="371">
        <v>0.5</v>
      </c>
      <c r="BV36" s="393" t="s">
        <v>544</v>
      </c>
      <c r="BW36" s="425" t="s">
        <v>41</v>
      </c>
      <c r="BX36" s="548" t="s">
        <v>42</v>
      </c>
      <c r="BY36" s="371">
        <v>0.6</v>
      </c>
      <c r="BZ36" s="371">
        <v>0.6</v>
      </c>
      <c r="CA36" s="371"/>
      <c r="CB36" s="371"/>
      <c r="CC36" s="371">
        <v>0.6</v>
      </c>
      <c r="CD36" s="371">
        <v>0.6</v>
      </c>
      <c r="CE36" s="371">
        <v>0.6</v>
      </c>
      <c r="CF36" s="431"/>
      <c r="CG36" s="371">
        <v>0.6</v>
      </c>
      <c r="CH36" s="371">
        <v>0.6</v>
      </c>
      <c r="CI36" s="373">
        <v>0.6</v>
      </c>
      <c r="CJ36" s="371">
        <v>0.6</v>
      </c>
      <c r="CK36" s="371">
        <v>0.5</v>
      </c>
      <c r="CM36" s="393" t="s">
        <v>699</v>
      </c>
      <c r="CN36" s="425" t="s">
        <v>41</v>
      </c>
      <c r="CO36" s="548" t="s">
        <v>42</v>
      </c>
      <c r="CP36" s="371">
        <v>0.6</v>
      </c>
      <c r="CQ36" s="371">
        <v>0.6</v>
      </c>
      <c r="CR36" s="371"/>
      <c r="CS36" s="371"/>
      <c r="CT36" s="371">
        <v>0.6</v>
      </c>
      <c r="CU36" s="371">
        <v>0.6</v>
      </c>
      <c r="CV36" s="371">
        <v>0.6</v>
      </c>
      <c r="CW36" s="431"/>
      <c r="CX36" s="371">
        <v>0.6</v>
      </c>
      <c r="CY36" s="371">
        <v>0.6</v>
      </c>
      <c r="CZ36" s="373">
        <v>0.6</v>
      </c>
      <c r="DA36" s="371">
        <v>0.6</v>
      </c>
      <c r="DB36" s="371">
        <v>0.5</v>
      </c>
    </row>
    <row r="37" spans="1:107" x14ac:dyDescent="0.15">
      <c r="B37" s="204"/>
      <c r="C37" s="619"/>
      <c r="D37" s="211">
        <v>2</v>
      </c>
      <c r="E37" s="223" t="s">
        <v>297</v>
      </c>
      <c r="F37" s="739"/>
      <c r="G37"/>
      <c r="H37" s="779">
        <f>IF(SUMPRODUCT($Y$7:$AH$7,K37:T37)=0,0,SUMPRODUCT($Y$7:$AH$7,Y37:AH37)/SUMPRODUCT($Y$7:$AH$7,K37:T37))</f>
        <v>0</v>
      </c>
      <c r="I37" s="700">
        <f>IF(SUMPRODUCT($AI$7:$AK$7,U37:W37)=0,0,SUMPRODUCT($AI$7:$AK$7,AI37:AK39)/SUMPRODUCT($AI$7:$AK$7,U37:W37))</f>
        <v>0</v>
      </c>
      <c r="J37"/>
      <c r="K37" s="1">
        <f t="shared" si="21"/>
        <v>0</v>
      </c>
      <c r="L37" s="1">
        <f t="shared" si="21"/>
        <v>0</v>
      </c>
      <c r="M37" s="1">
        <f t="shared" si="21"/>
        <v>0</v>
      </c>
      <c r="N37" s="1">
        <f t="shared" si="21"/>
        <v>0</v>
      </c>
      <c r="O37" s="1">
        <f t="shared" si="21"/>
        <v>0</v>
      </c>
      <c r="P37" s="1">
        <f t="shared" si="21"/>
        <v>0</v>
      </c>
      <c r="Q37" s="1">
        <f t="shared" si="21"/>
        <v>0</v>
      </c>
      <c r="R37" s="1">
        <f t="shared" si="21"/>
        <v>0</v>
      </c>
      <c r="S37" s="1">
        <f t="shared" si="21"/>
        <v>0</v>
      </c>
      <c r="T37" s="1">
        <f t="shared" si="21"/>
        <v>0</v>
      </c>
      <c r="U37" s="1">
        <f t="shared" si="21"/>
        <v>0</v>
      </c>
      <c r="V37" s="1">
        <f t="shared" si="21"/>
        <v>0</v>
      </c>
      <c r="W37" s="1">
        <f t="shared" si="21"/>
        <v>0</v>
      </c>
      <c r="X37"/>
      <c r="Y37" s="681"/>
      <c r="Z37" s="681"/>
      <c r="AA37" s="681"/>
      <c r="AB37" s="681"/>
      <c r="AC37" s="681"/>
      <c r="AD37" s="681"/>
      <c r="AE37" s="681"/>
      <c r="AF37" s="681"/>
      <c r="AG37" s="681"/>
      <c r="AH37" s="681"/>
      <c r="AI37" s="681"/>
      <c r="AJ37" s="681"/>
      <c r="AK37" s="681"/>
      <c r="AL37"/>
      <c r="AN37" s="393" t="str">
        <f t="shared" si="4"/>
        <v>3.1.2</v>
      </c>
      <c r="AO37" s="393" t="str">
        <f t="shared" si="5"/>
        <v xml:space="preserve"> Q1 3.1</v>
      </c>
      <c r="AP37" s="443" t="str">
        <f t="shared" si="6"/>
        <v>方位別開口</v>
      </c>
      <c r="AQ37" s="368">
        <f t="shared" si="20"/>
        <v>0</v>
      </c>
      <c r="AR37" s="368">
        <f t="shared" si="7"/>
        <v>0</v>
      </c>
      <c r="AS37" s="368">
        <f t="shared" si="8"/>
        <v>0</v>
      </c>
      <c r="AT37" s="368">
        <f t="shared" si="9"/>
        <v>0</v>
      </c>
      <c r="AU37" s="368">
        <f t="shared" si="10"/>
        <v>0</v>
      </c>
      <c r="AV37" s="368">
        <f t="shared" si="11"/>
        <v>0</v>
      </c>
      <c r="AW37" s="368">
        <f t="shared" si="12"/>
        <v>0</v>
      </c>
      <c r="AX37" s="377">
        <f t="shared" si="13"/>
        <v>0</v>
      </c>
      <c r="AY37" s="368">
        <f t="shared" si="14"/>
        <v>0</v>
      </c>
      <c r="AZ37" s="368">
        <f t="shared" si="15"/>
        <v>0</v>
      </c>
      <c r="BA37" s="369">
        <f t="shared" si="16"/>
        <v>0</v>
      </c>
      <c r="BB37" s="368">
        <f t="shared" si="17"/>
        <v>0</v>
      </c>
      <c r="BC37" s="368">
        <f t="shared" si="18"/>
        <v>0.3</v>
      </c>
      <c r="BE37" s="393" t="s">
        <v>752</v>
      </c>
      <c r="BF37" s="425" t="s">
        <v>41</v>
      </c>
      <c r="BG37" s="548" t="s">
        <v>43</v>
      </c>
      <c r="BH37" s="368"/>
      <c r="BI37" s="368"/>
      <c r="BJ37" s="368"/>
      <c r="BK37" s="368"/>
      <c r="BL37" s="368"/>
      <c r="BM37" s="368"/>
      <c r="BN37" s="368"/>
      <c r="BO37" s="377"/>
      <c r="BP37" s="368"/>
      <c r="BQ37" s="371"/>
      <c r="BR37" s="373"/>
      <c r="BS37" s="371"/>
      <c r="BT37" s="371">
        <v>0.3</v>
      </c>
      <c r="BV37" s="393" t="s">
        <v>546</v>
      </c>
      <c r="BW37" s="425" t="s">
        <v>41</v>
      </c>
      <c r="BX37" s="548" t="s">
        <v>43</v>
      </c>
      <c r="BY37" s="371"/>
      <c r="BZ37" s="371"/>
      <c r="CA37" s="371"/>
      <c r="CB37" s="371"/>
      <c r="CC37" s="371"/>
      <c r="CD37" s="371"/>
      <c r="CE37" s="371"/>
      <c r="CF37" s="431"/>
      <c r="CG37" s="371"/>
      <c r="CH37" s="371"/>
      <c r="CI37" s="373"/>
      <c r="CJ37" s="371"/>
      <c r="CK37" s="371">
        <v>0.3</v>
      </c>
      <c r="CM37" s="393" t="s">
        <v>700</v>
      </c>
      <c r="CN37" s="425" t="s">
        <v>41</v>
      </c>
      <c r="CO37" s="548" t="s">
        <v>43</v>
      </c>
      <c r="CP37" s="371"/>
      <c r="CQ37" s="371"/>
      <c r="CR37" s="371"/>
      <c r="CS37" s="371"/>
      <c r="CT37" s="371"/>
      <c r="CU37" s="371"/>
      <c r="CV37" s="371"/>
      <c r="CW37" s="431"/>
      <c r="CX37" s="371"/>
      <c r="CY37" s="371"/>
      <c r="CZ37" s="373"/>
      <c r="DA37" s="371"/>
      <c r="DB37" s="371">
        <v>0.3</v>
      </c>
    </row>
    <row r="38" spans="1:107" ht="14.25" thickBot="1" x14ac:dyDescent="0.2">
      <c r="B38" s="204"/>
      <c r="C38" s="623"/>
      <c r="D38" s="211">
        <v>3</v>
      </c>
      <c r="E38" s="223" t="s">
        <v>298</v>
      </c>
      <c r="F38" s="739"/>
      <c r="G38"/>
      <c r="H38" s="779">
        <f>IF(SUMPRODUCT($Y$7:$AH$7,K38:T38)=0,0,SUMPRODUCT($Y$7:$AH$7,Y38:AH38)/SUMPRODUCT($Y$7:$AH$7,K38:T38))</f>
        <v>4</v>
      </c>
      <c r="I38" s="700">
        <f>IF(SUMPRODUCT($AI$7:$AK$7,U38:W38)=0,0,SUMPRODUCT($AI$7:$AK$7,AI38:AK40)/SUMPRODUCT($AI$7:$AK$7,U38:W38))</f>
        <v>0</v>
      </c>
      <c r="J38"/>
      <c r="K38" s="1">
        <f t="shared" si="21"/>
        <v>1</v>
      </c>
      <c r="L38" s="1">
        <f t="shared" si="21"/>
        <v>0</v>
      </c>
      <c r="M38" s="1">
        <f t="shared" si="21"/>
        <v>0</v>
      </c>
      <c r="N38" s="1">
        <f t="shared" si="21"/>
        <v>0</v>
      </c>
      <c r="O38" s="1">
        <f t="shared" si="21"/>
        <v>0</v>
      </c>
      <c r="P38" s="1">
        <f t="shared" si="21"/>
        <v>0</v>
      </c>
      <c r="Q38" s="1">
        <f t="shared" si="21"/>
        <v>0</v>
      </c>
      <c r="R38" s="1">
        <f t="shared" si="21"/>
        <v>0</v>
      </c>
      <c r="S38" s="1">
        <f t="shared" si="21"/>
        <v>0</v>
      </c>
      <c r="T38" s="1">
        <f t="shared" si="21"/>
        <v>0</v>
      </c>
      <c r="U38" s="1">
        <f t="shared" si="21"/>
        <v>0</v>
      </c>
      <c r="V38" s="1">
        <f t="shared" si="21"/>
        <v>0</v>
      </c>
      <c r="W38" s="1">
        <f t="shared" si="21"/>
        <v>0</v>
      </c>
      <c r="X38"/>
      <c r="Y38" s="674">
        <v>4</v>
      </c>
      <c r="Z38" s="674"/>
      <c r="AA38" s="674"/>
      <c r="AB38" s="674"/>
      <c r="AC38" s="674"/>
      <c r="AD38" s="674"/>
      <c r="AE38" s="674"/>
      <c r="AF38" s="674"/>
      <c r="AG38" s="674"/>
      <c r="AH38" s="674"/>
      <c r="AI38" s="674"/>
      <c r="AJ38" s="674"/>
      <c r="AK38" s="674"/>
      <c r="AL38"/>
      <c r="AN38" s="393" t="str">
        <f t="shared" si="4"/>
        <v>3.1.3</v>
      </c>
      <c r="AO38" s="393" t="str">
        <f t="shared" si="5"/>
        <v xml:space="preserve"> Q1 3.1</v>
      </c>
      <c r="AP38" s="443" t="str">
        <f t="shared" si="6"/>
        <v>昼光利用設備</v>
      </c>
      <c r="AQ38" s="368">
        <f t="shared" si="20"/>
        <v>0.4</v>
      </c>
      <c r="AR38" s="368">
        <f t="shared" si="7"/>
        <v>0.4</v>
      </c>
      <c r="AS38" s="368">
        <f t="shared" si="8"/>
        <v>1</v>
      </c>
      <c r="AT38" s="368">
        <f t="shared" si="9"/>
        <v>1</v>
      </c>
      <c r="AU38" s="368">
        <f t="shared" si="10"/>
        <v>0.4</v>
      </c>
      <c r="AV38" s="368">
        <f t="shared" si="11"/>
        <v>0.4</v>
      </c>
      <c r="AW38" s="368">
        <f t="shared" si="12"/>
        <v>0.4</v>
      </c>
      <c r="AX38" s="377">
        <f t="shared" si="13"/>
        <v>0</v>
      </c>
      <c r="AY38" s="368">
        <f t="shared" si="14"/>
        <v>0.4</v>
      </c>
      <c r="AZ38" s="368">
        <f t="shared" si="15"/>
        <v>0.4</v>
      </c>
      <c r="BA38" s="369">
        <f t="shared" si="16"/>
        <v>0.4</v>
      </c>
      <c r="BB38" s="368">
        <f t="shared" si="17"/>
        <v>0.4</v>
      </c>
      <c r="BC38" s="368">
        <f t="shared" si="18"/>
        <v>0.2</v>
      </c>
      <c r="BE38" s="393" t="s">
        <v>753</v>
      </c>
      <c r="BF38" s="425" t="s">
        <v>41</v>
      </c>
      <c r="BG38" s="548" t="s">
        <v>44</v>
      </c>
      <c r="BH38" s="368">
        <v>0.4</v>
      </c>
      <c r="BI38" s="368">
        <v>0.4</v>
      </c>
      <c r="BJ38" s="368">
        <v>1</v>
      </c>
      <c r="BK38" s="368">
        <v>1</v>
      </c>
      <c r="BL38" s="368">
        <v>0.4</v>
      </c>
      <c r="BM38" s="368">
        <v>0.4</v>
      </c>
      <c r="BN38" s="368">
        <v>0.4</v>
      </c>
      <c r="BO38" s="377"/>
      <c r="BP38" s="368">
        <v>0.4</v>
      </c>
      <c r="BQ38" s="371">
        <v>0.4</v>
      </c>
      <c r="BR38" s="373">
        <v>0.4</v>
      </c>
      <c r="BS38" s="371">
        <v>0.4</v>
      </c>
      <c r="BT38" s="371">
        <v>0.2</v>
      </c>
      <c r="BV38" s="393" t="s">
        <v>547</v>
      </c>
      <c r="BW38" s="425" t="s">
        <v>41</v>
      </c>
      <c r="BX38" s="548" t="s">
        <v>44</v>
      </c>
      <c r="BY38" s="371">
        <v>0.4</v>
      </c>
      <c r="BZ38" s="371">
        <v>0.4</v>
      </c>
      <c r="CA38" s="371">
        <v>1</v>
      </c>
      <c r="CB38" s="371">
        <v>1</v>
      </c>
      <c r="CC38" s="371">
        <v>0.4</v>
      </c>
      <c r="CD38" s="371">
        <v>0.4</v>
      </c>
      <c r="CE38" s="371">
        <v>0.4</v>
      </c>
      <c r="CF38" s="431"/>
      <c r="CG38" s="371">
        <v>0.4</v>
      </c>
      <c r="CH38" s="371">
        <v>0.4</v>
      </c>
      <c r="CI38" s="373">
        <v>0.4</v>
      </c>
      <c r="CJ38" s="371">
        <v>0.4</v>
      </c>
      <c r="CK38" s="371">
        <v>0.2</v>
      </c>
      <c r="CM38" s="393" t="s">
        <v>701</v>
      </c>
      <c r="CN38" s="425" t="s">
        <v>41</v>
      </c>
      <c r="CO38" s="548" t="s">
        <v>44</v>
      </c>
      <c r="CP38" s="371">
        <v>0.4</v>
      </c>
      <c r="CQ38" s="371">
        <v>0.4</v>
      </c>
      <c r="CR38" s="371">
        <v>1</v>
      </c>
      <c r="CS38" s="371">
        <v>1</v>
      </c>
      <c r="CT38" s="371">
        <v>0.4</v>
      </c>
      <c r="CU38" s="371">
        <v>0.4</v>
      </c>
      <c r="CV38" s="371">
        <v>0.4</v>
      </c>
      <c r="CW38" s="431"/>
      <c r="CX38" s="371">
        <v>0.4</v>
      </c>
      <c r="CY38" s="371">
        <v>0.4</v>
      </c>
      <c r="CZ38" s="373">
        <v>0.4</v>
      </c>
      <c r="DA38" s="371">
        <v>0.4</v>
      </c>
      <c r="DB38" s="371">
        <v>0.2</v>
      </c>
    </row>
    <row r="39" spans="1:107" ht="14.25" thickBot="1" x14ac:dyDescent="0.2">
      <c r="B39" s="229"/>
      <c r="C39" s="218">
        <v>3.2</v>
      </c>
      <c r="D39" s="206" t="s">
        <v>299</v>
      </c>
      <c r="E39" s="246"/>
      <c r="F39" s="738"/>
      <c r="G39"/>
      <c r="H39" s="781"/>
      <c r="I39" s="689"/>
      <c r="J39"/>
      <c r="K39" s="1">
        <f t="shared" si="21"/>
        <v>0</v>
      </c>
      <c r="L39" s="1">
        <f t="shared" si="21"/>
        <v>0</v>
      </c>
      <c r="M39" s="1">
        <f t="shared" si="21"/>
        <v>0</v>
      </c>
      <c r="N39" s="1">
        <f t="shared" si="21"/>
        <v>0</v>
      </c>
      <c r="O39" s="1">
        <f t="shared" si="21"/>
        <v>0</v>
      </c>
      <c r="P39" s="1">
        <f t="shared" si="21"/>
        <v>0</v>
      </c>
      <c r="Q39" s="1">
        <f t="shared" si="21"/>
        <v>0</v>
      </c>
      <c r="R39" s="1">
        <f t="shared" si="21"/>
        <v>0</v>
      </c>
      <c r="S39" s="1">
        <f t="shared" si="21"/>
        <v>0</v>
      </c>
      <c r="T39" s="1">
        <f t="shared" si="21"/>
        <v>0</v>
      </c>
      <c r="U39" s="1">
        <f t="shared" si="21"/>
        <v>0</v>
      </c>
      <c r="V39" s="1">
        <f t="shared" si="21"/>
        <v>0</v>
      </c>
      <c r="W39" s="1">
        <f t="shared" si="21"/>
        <v>0</v>
      </c>
      <c r="X39"/>
      <c r="Y39" s="690" t="s">
        <v>838</v>
      </c>
      <c r="Z39" s="690" t="s">
        <v>838</v>
      </c>
      <c r="AA39" s="690" t="s">
        <v>838</v>
      </c>
      <c r="AB39" s="690" t="s">
        <v>838</v>
      </c>
      <c r="AC39" s="690" t="s">
        <v>838</v>
      </c>
      <c r="AD39" s="690" t="s">
        <v>838</v>
      </c>
      <c r="AE39" s="690" t="s">
        <v>838</v>
      </c>
      <c r="AF39" s="690" t="s">
        <v>838</v>
      </c>
      <c r="AG39" s="690" t="s">
        <v>838</v>
      </c>
      <c r="AH39" s="690" t="s">
        <v>838</v>
      </c>
      <c r="AI39" s="690" t="s">
        <v>838</v>
      </c>
      <c r="AJ39" s="690" t="s">
        <v>838</v>
      </c>
      <c r="AK39" s="690" t="s">
        <v>838</v>
      </c>
      <c r="AL39"/>
      <c r="AN39" s="393">
        <f t="shared" si="4"/>
        <v>3.2</v>
      </c>
      <c r="AO39" s="393" t="str">
        <f t="shared" si="5"/>
        <v xml:space="preserve"> Q1 3</v>
      </c>
      <c r="AP39" s="443" t="str">
        <f t="shared" si="6"/>
        <v>グレア対策</v>
      </c>
      <c r="AQ39" s="368">
        <f t="shared" si="20"/>
        <v>0.3</v>
      </c>
      <c r="AR39" s="368">
        <f t="shared" si="7"/>
        <v>0.3</v>
      </c>
      <c r="AS39" s="368">
        <f t="shared" si="8"/>
        <v>0</v>
      </c>
      <c r="AT39" s="368">
        <f t="shared" si="9"/>
        <v>0</v>
      </c>
      <c r="AU39" s="368">
        <f t="shared" si="10"/>
        <v>0.3</v>
      </c>
      <c r="AV39" s="368">
        <f t="shared" si="11"/>
        <v>0.3</v>
      </c>
      <c r="AW39" s="368">
        <f t="shared" si="12"/>
        <v>0.3</v>
      </c>
      <c r="AX39" s="377">
        <f t="shared" si="13"/>
        <v>0</v>
      </c>
      <c r="AY39" s="368">
        <f t="shared" si="14"/>
        <v>0.3</v>
      </c>
      <c r="AZ39" s="368">
        <f t="shared" si="15"/>
        <v>0.3</v>
      </c>
      <c r="BA39" s="369">
        <f t="shared" si="16"/>
        <v>0.3</v>
      </c>
      <c r="BB39" s="368">
        <f t="shared" si="17"/>
        <v>0.3</v>
      </c>
      <c r="BC39" s="368">
        <f t="shared" si="18"/>
        <v>0.3</v>
      </c>
      <c r="BE39" s="393">
        <v>3.2</v>
      </c>
      <c r="BF39" s="425" t="s">
        <v>40</v>
      </c>
      <c r="BG39" s="548" t="s">
        <v>299</v>
      </c>
      <c r="BH39" s="368">
        <v>0.3</v>
      </c>
      <c r="BI39" s="368">
        <v>0.3</v>
      </c>
      <c r="BJ39" s="368"/>
      <c r="BK39" s="368"/>
      <c r="BL39" s="368">
        <v>0.3</v>
      </c>
      <c r="BM39" s="368">
        <v>0.3</v>
      </c>
      <c r="BN39" s="368">
        <v>0.3</v>
      </c>
      <c r="BO39" s="377"/>
      <c r="BP39" s="368">
        <v>0.3</v>
      </c>
      <c r="BQ39" s="371">
        <v>0.3</v>
      </c>
      <c r="BR39" s="373">
        <v>0.3</v>
      </c>
      <c r="BS39" s="371">
        <v>0.3</v>
      </c>
      <c r="BT39" s="371">
        <v>0.3</v>
      </c>
      <c r="BV39" s="393">
        <v>3.2</v>
      </c>
      <c r="BW39" s="425" t="s">
        <v>40</v>
      </c>
      <c r="BX39" s="548" t="s">
        <v>299</v>
      </c>
      <c r="BY39" s="371">
        <v>0.3</v>
      </c>
      <c r="BZ39" s="371">
        <v>0.3</v>
      </c>
      <c r="CA39" s="371"/>
      <c r="CB39" s="371"/>
      <c r="CC39" s="371">
        <v>0.3</v>
      </c>
      <c r="CD39" s="371">
        <v>0.3</v>
      </c>
      <c r="CE39" s="371">
        <v>0.3</v>
      </c>
      <c r="CF39" s="431"/>
      <c r="CG39" s="371">
        <v>0.3</v>
      </c>
      <c r="CH39" s="371">
        <v>0.3</v>
      </c>
      <c r="CI39" s="373">
        <v>0.3</v>
      </c>
      <c r="CJ39" s="371">
        <v>0.3</v>
      </c>
      <c r="CK39" s="371">
        <v>0.3</v>
      </c>
      <c r="CM39" s="393">
        <v>3.2</v>
      </c>
      <c r="CN39" s="425" t="s">
        <v>40</v>
      </c>
      <c r="CO39" s="548" t="s">
        <v>299</v>
      </c>
      <c r="CP39" s="371">
        <v>0.3</v>
      </c>
      <c r="CQ39" s="371">
        <v>0.3</v>
      </c>
      <c r="CR39" s="371"/>
      <c r="CS39" s="371"/>
      <c r="CT39" s="371">
        <v>0.3</v>
      </c>
      <c r="CU39" s="371">
        <v>0.3</v>
      </c>
      <c r="CV39" s="371">
        <v>0.3</v>
      </c>
      <c r="CW39" s="431"/>
      <c r="CX39" s="371">
        <v>0.3</v>
      </c>
      <c r="CY39" s="371">
        <v>0.3</v>
      </c>
      <c r="CZ39" s="373">
        <v>0.3</v>
      </c>
      <c r="DA39" s="371">
        <v>0.3</v>
      </c>
      <c r="DB39" s="371">
        <v>0.3</v>
      </c>
    </row>
    <row r="40" spans="1:107" hidden="1" x14ac:dyDescent="0.15">
      <c r="B40" s="229"/>
      <c r="C40" s="619"/>
      <c r="D40" s="585">
        <v>1</v>
      </c>
      <c r="E40" s="567" t="s">
        <v>300</v>
      </c>
      <c r="F40" s="739"/>
      <c r="G40"/>
      <c r="H40" s="778">
        <f t="shared" si="22"/>
        <v>0</v>
      </c>
      <c r="I40" s="796">
        <f t="shared" si="23"/>
        <v>0</v>
      </c>
      <c r="J40"/>
      <c r="K40" s="1">
        <f t="shared" si="21"/>
        <v>0</v>
      </c>
      <c r="L40" s="1">
        <f t="shared" si="21"/>
        <v>0</v>
      </c>
      <c r="M40" s="1">
        <f t="shared" si="21"/>
        <v>0</v>
      </c>
      <c r="N40" s="1">
        <f t="shared" si="21"/>
        <v>0</v>
      </c>
      <c r="O40" s="1">
        <f t="shared" si="21"/>
        <v>0</v>
      </c>
      <c r="P40" s="1">
        <f t="shared" si="21"/>
        <v>0</v>
      </c>
      <c r="Q40" s="1">
        <f t="shared" si="21"/>
        <v>0</v>
      </c>
      <c r="R40" s="1">
        <f t="shared" si="21"/>
        <v>0</v>
      </c>
      <c r="S40" s="1">
        <f t="shared" si="21"/>
        <v>0</v>
      </c>
      <c r="T40" s="1">
        <f t="shared" si="21"/>
        <v>0</v>
      </c>
      <c r="U40" s="1">
        <f t="shared" si="21"/>
        <v>0</v>
      </c>
      <c r="V40" s="1">
        <f t="shared" si="21"/>
        <v>0</v>
      </c>
      <c r="W40" s="1">
        <f t="shared" si="21"/>
        <v>0</v>
      </c>
      <c r="X40"/>
      <c r="Y40" s="679" t="s">
        <v>838</v>
      </c>
      <c r="Z40" s="679" t="s">
        <v>838</v>
      </c>
      <c r="AA40" s="679" t="s">
        <v>838</v>
      </c>
      <c r="AB40" s="679" t="s">
        <v>838</v>
      </c>
      <c r="AC40" s="679" t="s">
        <v>838</v>
      </c>
      <c r="AD40" s="679" t="s">
        <v>838</v>
      </c>
      <c r="AE40" s="679" t="s">
        <v>838</v>
      </c>
      <c r="AF40" s="679" t="s">
        <v>838</v>
      </c>
      <c r="AG40" s="679" t="s">
        <v>838</v>
      </c>
      <c r="AH40" s="679" t="s">
        <v>838</v>
      </c>
      <c r="AI40" s="679" t="s">
        <v>838</v>
      </c>
      <c r="AJ40" s="679" t="s">
        <v>838</v>
      </c>
      <c r="AK40" s="679" t="s">
        <v>838</v>
      </c>
      <c r="AL40"/>
      <c r="AN40" s="393" t="str">
        <f t="shared" si="4"/>
        <v>3.2.1</v>
      </c>
      <c r="AO40" s="393" t="str">
        <f t="shared" si="5"/>
        <v xml:space="preserve"> Q1 3.2</v>
      </c>
      <c r="AP40" s="443" t="str">
        <f t="shared" si="6"/>
        <v>照明器具のグレア</v>
      </c>
      <c r="AQ40" s="368">
        <f t="shared" si="20"/>
        <v>0.4</v>
      </c>
      <c r="AR40" s="368">
        <f t="shared" si="7"/>
        <v>0.4</v>
      </c>
      <c r="AS40" s="368">
        <f t="shared" si="8"/>
        <v>0</v>
      </c>
      <c r="AT40" s="368">
        <f t="shared" si="9"/>
        <v>0</v>
      </c>
      <c r="AU40" s="368">
        <f t="shared" si="10"/>
        <v>0.4</v>
      </c>
      <c r="AV40" s="368">
        <f t="shared" si="11"/>
        <v>0.4</v>
      </c>
      <c r="AW40" s="368">
        <f t="shared" si="12"/>
        <v>0.4</v>
      </c>
      <c r="AX40" s="377">
        <f t="shared" si="13"/>
        <v>0</v>
      </c>
      <c r="AY40" s="368">
        <f t="shared" si="14"/>
        <v>0.4</v>
      </c>
      <c r="AZ40" s="368">
        <f t="shared" si="15"/>
        <v>0.3</v>
      </c>
      <c r="BA40" s="369">
        <f t="shared" si="16"/>
        <v>0.4</v>
      </c>
      <c r="BB40" s="368">
        <f t="shared" si="17"/>
        <v>0.4</v>
      </c>
      <c r="BC40" s="368">
        <f t="shared" si="18"/>
        <v>0.4</v>
      </c>
      <c r="BE40" s="393" t="s">
        <v>754</v>
      </c>
      <c r="BF40" s="425" t="s">
        <v>45</v>
      </c>
      <c r="BG40" s="548" t="s">
        <v>46</v>
      </c>
      <c r="BH40" s="395">
        <v>0.4</v>
      </c>
      <c r="BI40" s="395">
        <v>0.4</v>
      </c>
      <c r="BJ40" s="395"/>
      <c r="BK40" s="395"/>
      <c r="BL40" s="395">
        <v>0.4</v>
      </c>
      <c r="BM40" s="395">
        <v>0.4</v>
      </c>
      <c r="BN40" s="395">
        <v>0.4</v>
      </c>
      <c r="BO40" s="553"/>
      <c r="BP40" s="395">
        <v>0.4</v>
      </c>
      <c r="BQ40" s="614">
        <v>0.3</v>
      </c>
      <c r="BR40" s="373">
        <v>0.4</v>
      </c>
      <c r="BS40" s="371">
        <v>0.4</v>
      </c>
      <c r="BT40" s="371">
        <v>0.4</v>
      </c>
      <c r="BV40" s="393" t="s">
        <v>549</v>
      </c>
      <c r="BW40" s="425" t="s">
        <v>45</v>
      </c>
      <c r="BX40" s="548" t="s">
        <v>46</v>
      </c>
      <c r="BY40" s="371">
        <v>0.4</v>
      </c>
      <c r="BZ40" s="371">
        <v>0.4</v>
      </c>
      <c r="CA40" s="371"/>
      <c r="CB40" s="371"/>
      <c r="CC40" s="371">
        <v>0.4</v>
      </c>
      <c r="CD40" s="371">
        <v>0.4</v>
      </c>
      <c r="CE40" s="371">
        <v>0.4</v>
      </c>
      <c r="CF40" s="431"/>
      <c r="CG40" s="371">
        <v>0.4</v>
      </c>
      <c r="CH40" s="371">
        <v>0.4</v>
      </c>
      <c r="CI40" s="373">
        <v>0.4</v>
      </c>
      <c r="CJ40" s="371">
        <v>0.4</v>
      </c>
      <c r="CK40" s="371">
        <v>0.4</v>
      </c>
      <c r="CM40" s="393" t="s">
        <v>702</v>
      </c>
      <c r="CN40" s="425" t="s">
        <v>45</v>
      </c>
      <c r="CO40" s="548" t="s">
        <v>46</v>
      </c>
      <c r="CP40" s="371">
        <v>0.4</v>
      </c>
      <c r="CQ40" s="371">
        <v>0.4</v>
      </c>
      <c r="CR40" s="371"/>
      <c r="CS40" s="371"/>
      <c r="CT40" s="371">
        <v>0.4</v>
      </c>
      <c r="CU40" s="371">
        <v>0.4</v>
      </c>
      <c r="CV40" s="371">
        <v>0.4</v>
      </c>
      <c r="CW40" s="431"/>
      <c r="CX40" s="371">
        <v>0.4</v>
      </c>
      <c r="CY40" s="371">
        <v>0.4</v>
      </c>
      <c r="CZ40" s="373">
        <v>0.4</v>
      </c>
      <c r="DA40" s="371">
        <v>0.4</v>
      </c>
      <c r="DB40" s="371">
        <v>0.4</v>
      </c>
    </row>
    <row r="41" spans="1:107" x14ac:dyDescent="0.15">
      <c r="B41" s="229"/>
      <c r="C41" s="619"/>
      <c r="D41" s="211">
        <v>1</v>
      </c>
      <c r="E41" s="223" t="s">
        <v>301</v>
      </c>
      <c r="F41" s="739"/>
      <c r="G41"/>
      <c r="H41" s="778">
        <f>IF(SUMPRODUCT($Y$7:$AH$7,K41:T41)=0,0,SUMPRODUCT($Y$7:$AH$7,Y41:AH41)/SUMPRODUCT($Y$7:$AH$7,K41:T41))</f>
        <v>4</v>
      </c>
      <c r="I41" s="796">
        <f>IF(SUMPRODUCT($AI$7:$AK$7,U41:W41)=0,0,SUMPRODUCT($AI$7:$AK$7,AI41:AK43)/SUMPRODUCT($AI$7:$AK$7,U41:W41))</f>
        <v>0</v>
      </c>
      <c r="J41"/>
      <c r="K41" s="1">
        <f t="shared" si="21"/>
        <v>1</v>
      </c>
      <c r="L41" s="1">
        <f t="shared" si="21"/>
        <v>0</v>
      </c>
      <c r="M41" s="1">
        <f t="shared" si="21"/>
        <v>0</v>
      </c>
      <c r="N41" s="1">
        <f t="shared" si="21"/>
        <v>0</v>
      </c>
      <c r="O41" s="1">
        <f t="shared" si="21"/>
        <v>0</v>
      </c>
      <c r="P41" s="1">
        <f t="shared" si="21"/>
        <v>0</v>
      </c>
      <c r="Q41" s="1">
        <f t="shared" si="21"/>
        <v>0</v>
      </c>
      <c r="R41" s="1">
        <f t="shared" si="21"/>
        <v>0</v>
      </c>
      <c r="S41" s="1">
        <f t="shared" si="21"/>
        <v>0</v>
      </c>
      <c r="T41" s="1">
        <f t="shared" si="21"/>
        <v>0</v>
      </c>
      <c r="U41" s="1">
        <f t="shared" si="21"/>
        <v>0</v>
      </c>
      <c r="V41" s="1">
        <f t="shared" si="21"/>
        <v>0</v>
      </c>
      <c r="W41" s="1">
        <f t="shared" si="21"/>
        <v>0</v>
      </c>
      <c r="X41"/>
      <c r="Y41" s="681">
        <v>4</v>
      </c>
      <c r="Z41" s="681"/>
      <c r="AA41" s="681"/>
      <c r="AB41" s="681"/>
      <c r="AC41" s="681"/>
      <c r="AD41" s="681"/>
      <c r="AE41" s="681"/>
      <c r="AF41" s="681"/>
      <c r="AG41" s="681"/>
      <c r="AH41" s="681"/>
      <c r="AI41" s="681"/>
      <c r="AJ41" s="681"/>
      <c r="AK41" s="681"/>
      <c r="AL41"/>
      <c r="AN41" s="393" t="str">
        <f t="shared" ref="AN41:AN72" si="24">IF($AN$3=1,BV41,CM41)</f>
        <v>3.2.2</v>
      </c>
      <c r="AO41" s="393" t="str">
        <f t="shared" ref="AO41:AO72" si="25">IF($AN$3=1,BW41,CN41)</f>
        <v xml:space="preserve"> Q1 3.2</v>
      </c>
      <c r="AP41" s="443" t="str">
        <f t="shared" ref="AP41:AP72" si="26">BG41</f>
        <v>昼光制御</v>
      </c>
      <c r="AQ41" s="368">
        <f t="shared" ref="AQ41:AQ72" si="27">IF($AN$3=1,BY41,IF($AN$3=2,CP41,BH41))</f>
        <v>0.6</v>
      </c>
      <c r="AR41" s="368">
        <f t="shared" ref="AR41:AR72" si="28">IF($AN$3=1,BZ41,IF($AN$3=2,CQ41,BI41))</f>
        <v>0.6</v>
      </c>
      <c r="AS41" s="368">
        <f t="shared" ref="AS41:AS72" si="29">IF($AN$3=1,CA41,IF($AN$3=2,CR41,BJ41))</f>
        <v>0</v>
      </c>
      <c r="AT41" s="368">
        <f t="shared" ref="AT41:AT72" si="30">IF($AN$3=1,CB41,IF($AN$3=2,CS41,BK41))</f>
        <v>0</v>
      </c>
      <c r="AU41" s="368">
        <f t="shared" ref="AU41:AU72" si="31">IF($AN$3=1,CC41,IF($AN$3=2,CT41,BL41))</f>
        <v>0.6</v>
      </c>
      <c r="AV41" s="368">
        <f t="shared" ref="AV41:AV72" si="32">IF($AN$3=1,CD41,IF($AN$3=2,CU41,BM41))</f>
        <v>0.6</v>
      </c>
      <c r="AW41" s="368">
        <f t="shared" ref="AW41:AW72" si="33">IF($AN$3=1,CE41,IF($AN$3=2,CV41,BN41))</f>
        <v>0.6</v>
      </c>
      <c r="AX41" s="377">
        <f t="shared" ref="AX41:AX72" si="34">IF($AN$3=1,CF41,IF($AN$3=2,CW41,BO41))</f>
        <v>0</v>
      </c>
      <c r="AY41" s="368">
        <f t="shared" ref="AY41:AY72" si="35">IF($AN$3=1,CG41,IF($AN$3=2,CX41,BP41))</f>
        <v>0.6</v>
      </c>
      <c r="AZ41" s="368">
        <f t="shared" ref="AZ41:AZ72" si="36">IF($AN$3=1,CH41,IF($AN$3=2,CY41,BQ41))</f>
        <v>0.4</v>
      </c>
      <c r="BA41" s="369">
        <f t="shared" ref="BA41:BA72" si="37">IF($AN$3=1,CI41,IF($AN$3=2,CZ41,BR41))</f>
        <v>0.6</v>
      </c>
      <c r="BB41" s="368">
        <f t="shared" ref="BB41:BB72" si="38">IF($AN$3=1,CJ41,IF($AN$3=2,DA41,BS41))</f>
        <v>0.6</v>
      </c>
      <c r="BC41" s="368">
        <f t="shared" ref="BC41:BC72" si="39">IF($AN$3=1,CK41,IF($AN$3=2,DB41,BT41))</f>
        <v>0.6</v>
      </c>
      <c r="BE41" s="393" t="s">
        <v>755</v>
      </c>
      <c r="BF41" s="425" t="s">
        <v>45</v>
      </c>
      <c r="BG41" s="548" t="s">
        <v>47</v>
      </c>
      <c r="BH41" s="368">
        <v>0.6</v>
      </c>
      <c r="BI41" s="368">
        <v>0.6</v>
      </c>
      <c r="BJ41" s="368"/>
      <c r="BK41" s="368"/>
      <c r="BL41" s="368">
        <v>0.6</v>
      </c>
      <c r="BM41" s="368">
        <v>0.6</v>
      </c>
      <c r="BN41" s="368">
        <v>0.6</v>
      </c>
      <c r="BO41" s="377"/>
      <c r="BP41" s="368">
        <v>0.6</v>
      </c>
      <c r="BQ41" s="614">
        <v>0.4</v>
      </c>
      <c r="BR41" s="373">
        <v>0.6</v>
      </c>
      <c r="BS41" s="371">
        <v>0.6</v>
      </c>
      <c r="BT41" s="371">
        <v>0.6</v>
      </c>
      <c r="BV41" s="393" t="s">
        <v>551</v>
      </c>
      <c r="BW41" s="425" t="s">
        <v>45</v>
      </c>
      <c r="BX41" s="548" t="s">
        <v>47</v>
      </c>
      <c r="BY41" s="371">
        <v>0.6</v>
      </c>
      <c r="BZ41" s="371">
        <v>0.6</v>
      </c>
      <c r="CA41" s="371"/>
      <c r="CB41" s="371"/>
      <c r="CC41" s="371">
        <v>0.6</v>
      </c>
      <c r="CD41" s="371">
        <v>0.6</v>
      </c>
      <c r="CE41" s="371">
        <v>0.6</v>
      </c>
      <c r="CF41" s="431"/>
      <c r="CG41" s="371">
        <v>0.6</v>
      </c>
      <c r="CH41" s="371">
        <v>0.6</v>
      </c>
      <c r="CI41" s="373">
        <v>0.6</v>
      </c>
      <c r="CJ41" s="371">
        <v>0.6</v>
      </c>
      <c r="CK41" s="371">
        <v>0.6</v>
      </c>
      <c r="CM41" s="393" t="s">
        <v>703</v>
      </c>
      <c r="CN41" s="425" t="s">
        <v>45</v>
      </c>
      <c r="CO41" s="548" t="s">
        <v>47</v>
      </c>
      <c r="CP41" s="371">
        <v>0.6</v>
      </c>
      <c r="CQ41" s="371">
        <v>0.6</v>
      </c>
      <c r="CR41" s="371"/>
      <c r="CS41" s="371"/>
      <c r="CT41" s="371">
        <v>0.6</v>
      </c>
      <c r="CU41" s="371">
        <v>0.6</v>
      </c>
      <c r="CV41" s="371">
        <v>0.6</v>
      </c>
      <c r="CW41" s="431"/>
      <c r="CX41" s="371">
        <v>0.6</v>
      </c>
      <c r="CY41" s="371">
        <v>0.6</v>
      </c>
      <c r="CZ41" s="373">
        <v>0.6</v>
      </c>
      <c r="DA41" s="371">
        <v>0.6</v>
      </c>
      <c r="DB41" s="371">
        <v>0.6</v>
      </c>
    </row>
    <row r="42" spans="1:107" x14ac:dyDescent="0.15">
      <c r="B42" s="229"/>
      <c r="C42" s="623"/>
      <c r="D42" s="211">
        <v>2</v>
      </c>
      <c r="E42" s="223" t="s">
        <v>439</v>
      </c>
      <c r="F42" s="738"/>
      <c r="G42"/>
      <c r="H42" s="779">
        <f>IF(SUMPRODUCT($Y$7:$AH$7,K42:T42)=0,0,SUMPRODUCT($Y$7:$AH$7,Y42:AH42)/SUMPRODUCT($Y$7:$AH$7,K42:T42))</f>
        <v>0</v>
      </c>
      <c r="I42" s="700">
        <f>IF(SUMPRODUCT($AI$7:$AK$7,U42:W42)=0,0,SUMPRODUCT($AI$7:$AK$7,AI42:AK44)/SUMPRODUCT($AI$7:$AK$7,U42:W42))</f>
        <v>0</v>
      </c>
      <c r="J42"/>
      <c r="K42" s="1">
        <f t="shared" si="21"/>
        <v>0</v>
      </c>
      <c r="L42" s="1">
        <f t="shared" si="21"/>
        <v>0</v>
      </c>
      <c r="M42" s="1">
        <f t="shared" si="21"/>
        <v>0</v>
      </c>
      <c r="N42" s="1">
        <f t="shared" si="21"/>
        <v>0</v>
      </c>
      <c r="O42" s="1">
        <f t="shared" si="21"/>
        <v>0</v>
      </c>
      <c r="P42" s="1">
        <f t="shared" si="21"/>
        <v>0</v>
      </c>
      <c r="Q42" s="1">
        <f t="shared" si="21"/>
        <v>0</v>
      </c>
      <c r="R42" s="1">
        <f t="shared" si="21"/>
        <v>0</v>
      </c>
      <c r="S42" s="1">
        <f t="shared" si="21"/>
        <v>0</v>
      </c>
      <c r="T42" s="1">
        <f t="shared" si="21"/>
        <v>0</v>
      </c>
      <c r="U42" s="1">
        <f t="shared" si="21"/>
        <v>0</v>
      </c>
      <c r="V42" s="1">
        <f t="shared" si="21"/>
        <v>0</v>
      </c>
      <c r="W42" s="1">
        <f t="shared" si="21"/>
        <v>0</v>
      </c>
      <c r="X42"/>
      <c r="Y42" s="681" t="s">
        <v>838</v>
      </c>
      <c r="Z42" s="681" t="s">
        <v>838</v>
      </c>
      <c r="AA42" s="681" t="s">
        <v>838</v>
      </c>
      <c r="AB42" s="681" t="s">
        <v>838</v>
      </c>
      <c r="AC42" s="681" t="s">
        <v>838</v>
      </c>
      <c r="AD42" s="681" t="s">
        <v>838</v>
      </c>
      <c r="AE42" s="681" t="s">
        <v>838</v>
      </c>
      <c r="AF42" s="681" t="s">
        <v>838</v>
      </c>
      <c r="AG42" s="681">
        <v>0</v>
      </c>
      <c r="AH42" s="681"/>
      <c r="AI42" s="681" t="s">
        <v>838</v>
      </c>
      <c r="AJ42" s="681" t="s">
        <v>838</v>
      </c>
      <c r="AK42" s="681" t="s">
        <v>838</v>
      </c>
      <c r="AL42"/>
      <c r="AN42" s="393" t="str">
        <f t="shared" si="24"/>
        <v>3.2.3</v>
      </c>
      <c r="AO42" s="393" t="str">
        <f t="shared" si="25"/>
        <v xml:space="preserve"> Q1 3.3</v>
      </c>
      <c r="AP42" s="443" t="str">
        <f t="shared" si="26"/>
        <v>映り込み対策</v>
      </c>
      <c r="AQ42" s="368">
        <f t="shared" si="27"/>
        <v>0</v>
      </c>
      <c r="AR42" s="368">
        <f t="shared" si="28"/>
        <v>0</v>
      </c>
      <c r="AS42" s="368">
        <f t="shared" si="29"/>
        <v>0</v>
      </c>
      <c r="AT42" s="368">
        <f t="shared" si="30"/>
        <v>0</v>
      </c>
      <c r="AU42" s="368">
        <f t="shared" si="31"/>
        <v>0</v>
      </c>
      <c r="AV42" s="368">
        <f t="shared" si="32"/>
        <v>0</v>
      </c>
      <c r="AW42" s="368">
        <f t="shared" si="33"/>
        <v>0</v>
      </c>
      <c r="AX42" s="377">
        <f t="shared" si="34"/>
        <v>0</v>
      </c>
      <c r="AY42" s="368">
        <f t="shared" si="35"/>
        <v>0</v>
      </c>
      <c r="AZ42" s="368">
        <f t="shared" si="36"/>
        <v>0.3</v>
      </c>
      <c r="BA42" s="369">
        <f t="shared" si="37"/>
        <v>0</v>
      </c>
      <c r="BB42" s="368">
        <f t="shared" si="38"/>
        <v>0</v>
      </c>
      <c r="BC42" s="368">
        <f t="shared" si="39"/>
        <v>0</v>
      </c>
      <c r="BE42" s="393" t="s">
        <v>118</v>
      </c>
      <c r="BF42" s="425" t="s">
        <v>48</v>
      </c>
      <c r="BG42" s="548" t="s">
        <v>439</v>
      </c>
      <c r="BH42" s="368"/>
      <c r="BI42" s="368"/>
      <c r="BJ42" s="368"/>
      <c r="BK42" s="368"/>
      <c r="BL42" s="368"/>
      <c r="BM42" s="368"/>
      <c r="BN42" s="368"/>
      <c r="BO42" s="377"/>
      <c r="BP42" s="368"/>
      <c r="BQ42" s="614">
        <v>0.3</v>
      </c>
      <c r="BR42" s="373"/>
      <c r="BS42" s="371"/>
      <c r="BT42" s="371"/>
      <c r="BV42" s="549" t="s">
        <v>552</v>
      </c>
      <c r="BW42" s="551" t="s">
        <v>48</v>
      </c>
      <c r="BX42" s="552" t="s">
        <v>439</v>
      </c>
      <c r="BY42" s="556"/>
      <c r="BZ42" s="556"/>
      <c r="CA42" s="556"/>
      <c r="CB42" s="556"/>
      <c r="CC42" s="556"/>
      <c r="CD42" s="556"/>
      <c r="CE42" s="556"/>
      <c r="CF42" s="557"/>
      <c r="CG42" s="556"/>
      <c r="CH42" s="556"/>
      <c r="CI42" s="558"/>
      <c r="CJ42" s="556"/>
      <c r="CK42" s="556"/>
      <c r="CM42" s="549" t="s">
        <v>704</v>
      </c>
      <c r="CN42" s="551" t="s">
        <v>48</v>
      </c>
      <c r="CO42" s="552" t="s">
        <v>439</v>
      </c>
      <c r="CP42" s="556"/>
      <c r="CQ42" s="556"/>
      <c r="CR42" s="556"/>
      <c r="CS42" s="556"/>
      <c r="CT42" s="556"/>
      <c r="CU42" s="556"/>
      <c r="CV42" s="556"/>
      <c r="CW42" s="557"/>
      <c r="CX42" s="556"/>
      <c r="CY42" s="556"/>
      <c r="CZ42" s="558"/>
      <c r="DA42" s="556"/>
      <c r="DB42" s="556"/>
    </row>
    <row r="43" spans="1:107" x14ac:dyDescent="0.15">
      <c r="B43" s="235"/>
      <c r="C43" s="205">
        <v>3.3</v>
      </c>
      <c r="D43" s="227" t="s">
        <v>302</v>
      </c>
      <c r="E43" s="227"/>
      <c r="F43" s="740"/>
      <c r="G43"/>
      <c r="H43" s="779">
        <f>IF(SUMPRODUCT($Y$7:$AH$7,K43:T43)=0,0,SUMPRODUCT($Y$7:$AH$7,Y43:AH43)/SUMPRODUCT($Y$7:$AH$7,K43:T43))</f>
        <v>4</v>
      </c>
      <c r="I43" s="700">
        <f>IF(SUMPRODUCT($AI$7:$AK$7,U43:W43)=0,0,SUMPRODUCT($AI$7:$AK$7,AI43:AK45)/SUMPRODUCT($AI$7:$AK$7,U43:W43))</f>
        <v>0</v>
      </c>
      <c r="J43"/>
      <c r="K43" s="1">
        <f t="shared" si="21"/>
        <v>1</v>
      </c>
      <c r="L43" s="1">
        <f t="shared" si="21"/>
        <v>0</v>
      </c>
      <c r="M43" s="1">
        <f t="shared" si="21"/>
        <v>0</v>
      </c>
      <c r="N43" s="1">
        <f t="shared" si="21"/>
        <v>0</v>
      </c>
      <c r="O43" s="1">
        <f t="shared" si="21"/>
        <v>0</v>
      </c>
      <c r="P43" s="1">
        <f t="shared" si="21"/>
        <v>0</v>
      </c>
      <c r="Q43" s="1">
        <f t="shared" si="21"/>
        <v>0</v>
      </c>
      <c r="R43" s="1">
        <f t="shared" si="21"/>
        <v>0</v>
      </c>
      <c r="S43" s="1">
        <f t="shared" si="21"/>
        <v>0</v>
      </c>
      <c r="T43" s="1">
        <f t="shared" si="21"/>
        <v>0</v>
      </c>
      <c r="U43" s="1">
        <f t="shared" si="21"/>
        <v>0</v>
      </c>
      <c r="V43" s="1">
        <f t="shared" si="21"/>
        <v>0</v>
      </c>
      <c r="W43" s="1">
        <f t="shared" si="21"/>
        <v>0</v>
      </c>
      <c r="X43"/>
      <c r="Y43" s="681">
        <v>4</v>
      </c>
      <c r="Z43" s="681"/>
      <c r="AA43" s="681"/>
      <c r="AB43" s="681"/>
      <c r="AC43" s="681"/>
      <c r="AD43" s="681"/>
      <c r="AE43" s="681"/>
      <c r="AF43" s="681"/>
      <c r="AG43" s="681"/>
      <c r="AH43" s="681"/>
      <c r="AI43" s="681"/>
      <c r="AJ43" s="681"/>
      <c r="AK43" s="681"/>
      <c r="AL43"/>
      <c r="AN43" s="393">
        <f t="shared" si="24"/>
        <v>3.3</v>
      </c>
      <c r="AO43" s="393" t="str">
        <f t="shared" si="25"/>
        <v xml:space="preserve"> Q1 3</v>
      </c>
      <c r="AP43" s="443" t="str">
        <f t="shared" si="26"/>
        <v>照度</v>
      </c>
      <c r="AQ43" s="368">
        <f t="shared" si="27"/>
        <v>0.15</v>
      </c>
      <c r="AR43" s="368">
        <f t="shared" si="28"/>
        <v>0.15</v>
      </c>
      <c r="AS43" s="368">
        <f t="shared" si="29"/>
        <v>0</v>
      </c>
      <c r="AT43" s="368">
        <f t="shared" si="30"/>
        <v>0</v>
      </c>
      <c r="AU43" s="368">
        <f t="shared" si="31"/>
        <v>0.15</v>
      </c>
      <c r="AV43" s="368">
        <f t="shared" si="32"/>
        <v>0.15</v>
      </c>
      <c r="AW43" s="368">
        <f t="shared" si="33"/>
        <v>0.15</v>
      </c>
      <c r="AX43" s="377">
        <f t="shared" si="34"/>
        <v>0</v>
      </c>
      <c r="AY43" s="368">
        <f t="shared" si="35"/>
        <v>0.15</v>
      </c>
      <c r="AZ43" s="368">
        <f t="shared" si="36"/>
        <v>0.15</v>
      </c>
      <c r="BA43" s="369">
        <f t="shared" si="37"/>
        <v>0.15</v>
      </c>
      <c r="BB43" s="368">
        <f t="shared" si="38"/>
        <v>0.15</v>
      </c>
      <c r="BC43" s="368">
        <f t="shared" si="39"/>
        <v>0.15</v>
      </c>
      <c r="BE43" s="393">
        <v>3.3</v>
      </c>
      <c r="BF43" s="425" t="s">
        <v>40</v>
      </c>
      <c r="BG43" s="443" t="s">
        <v>302</v>
      </c>
      <c r="BH43" s="368">
        <v>0.15</v>
      </c>
      <c r="BI43" s="368">
        <v>0.15</v>
      </c>
      <c r="BJ43" s="368"/>
      <c r="BK43" s="368"/>
      <c r="BL43" s="368">
        <v>0.15</v>
      </c>
      <c r="BM43" s="368">
        <v>0.15</v>
      </c>
      <c r="BN43" s="368">
        <v>0.15</v>
      </c>
      <c r="BO43" s="377"/>
      <c r="BP43" s="368">
        <v>0.15</v>
      </c>
      <c r="BQ43" s="371">
        <v>0.15</v>
      </c>
      <c r="BR43" s="373">
        <v>0.15</v>
      </c>
      <c r="BS43" s="371">
        <v>0.15</v>
      </c>
      <c r="BT43" s="371">
        <v>0.15</v>
      </c>
      <c r="BV43" s="393">
        <v>3.3</v>
      </c>
      <c r="BW43" s="425" t="s">
        <v>40</v>
      </c>
      <c r="BX43" s="443" t="s">
        <v>302</v>
      </c>
      <c r="BY43" s="371">
        <v>0.15</v>
      </c>
      <c r="BZ43" s="371">
        <v>0.15</v>
      </c>
      <c r="CA43" s="371"/>
      <c r="CB43" s="371"/>
      <c r="CC43" s="371">
        <v>0.15</v>
      </c>
      <c r="CD43" s="371">
        <v>0.15</v>
      </c>
      <c r="CE43" s="371">
        <v>0.15</v>
      </c>
      <c r="CF43" s="431"/>
      <c r="CG43" s="371">
        <v>0.15</v>
      </c>
      <c r="CH43" s="371">
        <v>0.15</v>
      </c>
      <c r="CI43" s="373">
        <v>0.15</v>
      </c>
      <c r="CJ43" s="371">
        <v>0.15</v>
      </c>
      <c r="CK43" s="371">
        <v>0.15</v>
      </c>
      <c r="CM43" s="393">
        <v>3.3</v>
      </c>
      <c r="CN43" s="425" t="s">
        <v>40</v>
      </c>
      <c r="CO43" s="443" t="s">
        <v>302</v>
      </c>
      <c r="CP43" s="371">
        <v>0.15</v>
      </c>
      <c r="CQ43" s="371">
        <v>0.15</v>
      </c>
      <c r="CR43" s="371"/>
      <c r="CS43" s="371"/>
      <c r="CT43" s="371">
        <v>0.15</v>
      </c>
      <c r="CU43" s="371">
        <v>0.15</v>
      </c>
      <c r="CV43" s="371">
        <v>0.15</v>
      </c>
      <c r="CW43" s="431"/>
      <c r="CX43" s="371">
        <v>0.15</v>
      </c>
      <c r="CY43" s="371">
        <v>0.15</v>
      </c>
      <c r="CZ43" s="373">
        <v>0.15</v>
      </c>
      <c r="DA43" s="371">
        <v>0.15</v>
      </c>
      <c r="DB43" s="371">
        <v>0.15</v>
      </c>
    </row>
    <row r="44" spans="1:107" hidden="1" x14ac:dyDescent="0.15">
      <c r="B44" s="235"/>
      <c r="C44" s="624"/>
      <c r="D44" s="585">
        <v>1</v>
      </c>
      <c r="E44" s="567" t="s">
        <v>796</v>
      </c>
      <c r="F44" s="739"/>
      <c r="G44"/>
      <c r="H44" s="779">
        <f>IF(SUMPRODUCT($Y$7:$AH$7,K44:T44)=0,0,SUMPRODUCT($Y$7:$AH$7,Y44:AH44)/SUMPRODUCT($Y$7:$AH$7,K44:T44))</f>
        <v>0</v>
      </c>
      <c r="I44" s="700">
        <f>IF(SUMPRODUCT($AI$7:$AK$7,U44:W44)=0,0,SUMPRODUCT($AI$7:$AK$7,AI44:AK46)/SUMPRODUCT($AI$7:$AK$7,U44:W44))</f>
        <v>0</v>
      </c>
      <c r="J44"/>
      <c r="K44" s="1">
        <f t="shared" si="21"/>
        <v>0</v>
      </c>
      <c r="L44" s="1">
        <f t="shared" si="21"/>
        <v>0</v>
      </c>
      <c r="M44" s="1">
        <f t="shared" si="21"/>
        <v>0</v>
      </c>
      <c r="N44" s="1">
        <f t="shared" si="21"/>
        <v>0</v>
      </c>
      <c r="O44" s="1">
        <f t="shared" si="21"/>
        <v>0</v>
      </c>
      <c r="P44" s="1">
        <f t="shared" si="21"/>
        <v>0</v>
      </c>
      <c r="Q44" s="1">
        <f t="shared" ref="Q44:W80" si="40">IF(OR(AE44=0,AE44="-"),0,1)</f>
        <v>0</v>
      </c>
      <c r="R44" s="1">
        <f t="shared" si="40"/>
        <v>0</v>
      </c>
      <c r="S44" s="1">
        <f t="shared" si="40"/>
        <v>0</v>
      </c>
      <c r="T44" s="1">
        <f t="shared" si="40"/>
        <v>0</v>
      </c>
      <c r="U44" s="1">
        <f t="shared" si="40"/>
        <v>0</v>
      </c>
      <c r="V44" s="1">
        <f t="shared" si="40"/>
        <v>0</v>
      </c>
      <c r="W44" s="1">
        <f t="shared" si="40"/>
        <v>0</v>
      </c>
      <c r="X44"/>
      <c r="Y44" s="681"/>
      <c r="Z44" s="681"/>
      <c r="AA44" s="681"/>
      <c r="AB44" s="681"/>
      <c r="AC44" s="681"/>
      <c r="AD44" s="681"/>
      <c r="AE44" s="681"/>
      <c r="AF44" s="681"/>
      <c r="AG44" s="681"/>
      <c r="AH44" s="681"/>
      <c r="AI44" s="681"/>
      <c r="AJ44" s="681"/>
      <c r="AK44" s="681"/>
      <c r="AL44"/>
      <c r="AN44" s="549" t="str">
        <f t="shared" si="24"/>
        <v>3.3.1</v>
      </c>
      <c r="AO44" s="549" t="str">
        <f t="shared" si="25"/>
        <v xml:space="preserve"> Q1 3.3</v>
      </c>
      <c r="AP44" s="550" t="str">
        <f t="shared" si="26"/>
        <v>照度</v>
      </c>
      <c r="AQ44" s="395">
        <f t="shared" si="27"/>
        <v>0</v>
      </c>
      <c r="AR44" s="395">
        <f t="shared" si="28"/>
        <v>0</v>
      </c>
      <c r="AS44" s="395">
        <f t="shared" si="29"/>
        <v>0</v>
      </c>
      <c r="AT44" s="395">
        <f t="shared" si="30"/>
        <v>0</v>
      </c>
      <c r="AU44" s="395">
        <f t="shared" si="31"/>
        <v>0</v>
      </c>
      <c r="AV44" s="395">
        <f t="shared" si="32"/>
        <v>0</v>
      </c>
      <c r="AW44" s="395">
        <f t="shared" si="33"/>
        <v>0</v>
      </c>
      <c r="AX44" s="396">
        <f t="shared" si="34"/>
        <v>0</v>
      </c>
      <c r="AY44" s="395">
        <f t="shared" si="35"/>
        <v>0</v>
      </c>
      <c r="AZ44" s="395">
        <f t="shared" si="36"/>
        <v>0</v>
      </c>
      <c r="BA44" s="397">
        <f t="shared" si="37"/>
        <v>0</v>
      </c>
      <c r="BB44" s="395">
        <f t="shared" si="38"/>
        <v>0</v>
      </c>
      <c r="BC44" s="395">
        <f t="shared" si="39"/>
        <v>0</v>
      </c>
      <c r="BE44" s="549" t="s">
        <v>756</v>
      </c>
      <c r="BF44" s="551" t="s">
        <v>48</v>
      </c>
      <c r="BG44" s="552" t="s">
        <v>757</v>
      </c>
      <c r="BH44" s="368"/>
      <c r="BI44" s="368"/>
      <c r="BJ44" s="368"/>
      <c r="BK44" s="368"/>
      <c r="BL44" s="368"/>
      <c r="BM44" s="368"/>
      <c r="BN44" s="368"/>
      <c r="BO44" s="377"/>
      <c r="BP44" s="368"/>
      <c r="BQ44" s="554"/>
      <c r="BR44" s="555"/>
      <c r="BS44" s="554"/>
      <c r="BT44" s="554"/>
      <c r="BV44" s="549" t="s">
        <v>554</v>
      </c>
      <c r="BW44" s="551" t="s">
        <v>48</v>
      </c>
      <c r="BX44" s="552" t="s">
        <v>556</v>
      </c>
      <c r="BY44" s="556"/>
      <c r="BZ44" s="556"/>
      <c r="CA44" s="556"/>
      <c r="CB44" s="556"/>
      <c r="CC44" s="556"/>
      <c r="CD44" s="556"/>
      <c r="CE44" s="556"/>
      <c r="CF44" s="557"/>
      <c r="CG44" s="556"/>
      <c r="CH44" s="556"/>
      <c r="CI44" s="558"/>
      <c r="CJ44" s="556"/>
      <c r="CK44" s="556"/>
      <c r="CM44" s="549" t="s">
        <v>705</v>
      </c>
      <c r="CN44" s="551" t="s">
        <v>48</v>
      </c>
      <c r="CO44" s="552" t="s">
        <v>706</v>
      </c>
      <c r="CP44" s="556"/>
      <c r="CQ44" s="556"/>
      <c r="CR44" s="556"/>
      <c r="CS44" s="556"/>
      <c r="CT44" s="556"/>
      <c r="CU44" s="556"/>
      <c r="CV44" s="556"/>
      <c r="CW44" s="557"/>
      <c r="CX44" s="556"/>
      <c r="CY44" s="556"/>
      <c r="CZ44" s="558"/>
      <c r="DA44" s="556"/>
      <c r="DB44" s="556"/>
    </row>
    <row r="45" spans="1:107" hidden="1" x14ac:dyDescent="0.15">
      <c r="B45" s="235"/>
      <c r="C45" s="625"/>
      <c r="D45" s="585">
        <v>2</v>
      </c>
      <c r="E45" s="567" t="s">
        <v>797</v>
      </c>
      <c r="F45" s="739"/>
      <c r="G45"/>
      <c r="H45" s="779">
        <f t="shared" si="22"/>
        <v>0</v>
      </c>
      <c r="I45" s="700">
        <f t="shared" si="23"/>
        <v>0</v>
      </c>
      <c r="J45"/>
      <c r="K45" s="1">
        <f t="shared" ref="K45:S85" si="41">IF(OR(Y45=0,Y45="-"),0,1)</f>
        <v>0</v>
      </c>
      <c r="L45" s="1">
        <f t="shared" si="41"/>
        <v>0</v>
      </c>
      <c r="M45" s="1">
        <f t="shared" si="41"/>
        <v>0</v>
      </c>
      <c r="N45" s="1">
        <f t="shared" si="41"/>
        <v>0</v>
      </c>
      <c r="O45" s="1">
        <f t="shared" si="41"/>
        <v>0</v>
      </c>
      <c r="P45" s="1">
        <f t="shared" si="41"/>
        <v>0</v>
      </c>
      <c r="Q45" s="1">
        <f t="shared" si="40"/>
        <v>0</v>
      </c>
      <c r="R45" s="1">
        <f t="shared" si="40"/>
        <v>0</v>
      </c>
      <c r="S45" s="1">
        <f t="shared" si="40"/>
        <v>0</v>
      </c>
      <c r="T45" s="1">
        <f t="shared" si="40"/>
        <v>0</v>
      </c>
      <c r="U45" s="1">
        <f t="shared" si="40"/>
        <v>0</v>
      </c>
      <c r="V45" s="1">
        <f t="shared" si="40"/>
        <v>0</v>
      </c>
      <c r="W45" s="1">
        <f t="shared" si="40"/>
        <v>0</v>
      </c>
      <c r="X45"/>
      <c r="Y45" s="681"/>
      <c r="Z45" s="681"/>
      <c r="AA45" s="681"/>
      <c r="AB45" s="681"/>
      <c r="AC45" s="681"/>
      <c r="AD45" s="681"/>
      <c r="AE45" s="681"/>
      <c r="AF45" s="681"/>
      <c r="AG45" s="681"/>
      <c r="AH45" s="681"/>
      <c r="AI45" s="681"/>
      <c r="AJ45" s="681"/>
      <c r="AK45" s="681"/>
      <c r="AL45"/>
      <c r="AN45" s="549" t="str">
        <f t="shared" si="24"/>
        <v>3.3.2</v>
      </c>
      <c r="AO45" s="549" t="str">
        <f t="shared" si="25"/>
        <v xml:space="preserve"> Q1 3.3</v>
      </c>
      <c r="AP45" s="550" t="str">
        <f t="shared" si="26"/>
        <v>照度均斉度</v>
      </c>
      <c r="AQ45" s="395">
        <f t="shared" si="27"/>
        <v>0</v>
      </c>
      <c r="AR45" s="395">
        <f t="shared" si="28"/>
        <v>0</v>
      </c>
      <c r="AS45" s="395">
        <f t="shared" si="29"/>
        <v>0</v>
      </c>
      <c r="AT45" s="395">
        <f t="shared" si="30"/>
        <v>0</v>
      </c>
      <c r="AU45" s="395">
        <f t="shared" si="31"/>
        <v>0</v>
      </c>
      <c r="AV45" s="395">
        <f t="shared" si="32"/>
        <v>0</v>
      </c>
      <c r="AW45" s="395">
        <f t="shared" si="33"/>
        <v>0</v>
      </c>
      <c r="AX45" s="396">
        <f t="shared" si="34"/>
        <v>0</v>
      </c>
      <c r="AY45" s="395">
        <f t="shared" si="35"/>
        <v>0</v>
      </c>
      <c r="AZ45" s="395">
        <f t="shared" si="36"/>
        <v>0</v>
      </c>
      <c r="BA45" s="397">
        <f t="shared" si="37"/>
        <v>0</v>
      </c>
      <c r="BB45" s="395">
        <f t="shared" si="38"/>
        <v>0</v>
      </c>
      <c r="BC45" s="395">
        <f t="shared" si="39"/>
        <v>0</v>
      </c>
      <c r="BE45" s="549" t="s">
        <v>758</v>
      </c>
      <c r="BF45" s="551" t="s">
        <v>48</v>
      </c>
      <c r="BG45" s="552" t="s">
        <v>759</v>
      </c>
      <c r="BH45" s="395"/>
      <c r="BI45" s="395"/>
      <c r="BJ45" s="395"/>
      <c r="BK45" s="395"/>
      <c r="BL45" s="395"/>
      <c r="BM45" s="395"/>
      <c r="BN45" s="395"/>
      <c r="BO45" s="553"/>
      <c r="BP45" s="395"/>
      <c r="BQ45" s="554"/>
      <c r="BR45" s="555"/>
      <c r="BS45" s="554"/>
      <c r="BT45" s="554"/>
      <c r="BV45" s="549" t="s">
        <v>557</v>
      </c>
      <c r="BW45" s="551" t="s">
        <v>48</v>
      </c>
      <c r="BX45" s="552" t="s">
        <v>558</v>
      </c>
      <c r="BY45" s="556"/>
      <c r="BZ45" s="556"/>
      <c r="CA45" s="556"/>
      <c r="CB45" s="556"/>
      <c r="CC45" s="556"/>
      <c r="CD45" s="556"/>
      <c r="CE45" s="556"/>
      <c r="CF45" s="557"/>
      <c r="CG45" s="556"/>
      <c r="CH45" s="556"/>
      <c r="CI45" s="558"/>
      <c r="CJ45" s="556"/>
      <c r="CK45" s="556"/>
      <c r="CM45" s="549" t="s">
        <v>707</v>
      </c>
      <c r="CN45" s="551" t="s">
        <v>48</v>
      </c>
      <c r="CO45" s="552" t="s">
        <v>708</v>
      </c>
      <c r="CP45" s="556"/>
      <c r="CQ45" s="556"/>
      <c r="CR45" s="556"/>
      <c r="CS45" s="556"/>
      <c r="CT45" s="556"/>
      <c r="CU45" s="556"/>
      <c r="CV45" s="556"/>
      <c r="CW45" s="557"/>
      <c r="CX45" s="556"/>
      <c r="CY45" s="556"/>
      <c r="CZ45" s="558"/>
      <c r="DA45" s="556"/>
      <c r="DB45" s="556"/>
    </row>
    <row r="46" spans="1:107" ht="14.25" thickBot="1" x14ac:dyDescent="0.2">
      <c r="B46" s="236"/>
      <c r="C46" s="222">
        <v>3.4</v>
      </c>
      <c r="D46" s="839" t="s">
        <v>303</v>
      </c>
      <c r="E46" s="840"/>
      <c r="F46" s="739"/>
      <c r="G46"/>
      <c r="H46" s="779">
        <f>IF(SUMPRODUCT($Y$7:$AH$7,K46:T46)=0,0,SUMPRODUCT($Y$7:$AH$7,Y46:AH46)/SUMPRODUCT($Y$7:$AH$7,K46:T46))</f>
        <v>4</v>
      </c>
      <c r="I46" s="700">
        <f>IF(SUMPRODUCT($AI$7:$AK$7,U46:W46)=0,0,SUMPRODUCT($AI$7:$AK$7,AI46:AK48)/SUMPRODUCT($AI$7:$AK$7,U46:W46))</f>
        <v>0</v>
      </c>
      <c r="J46"/>
      <c r="K46" s="1">
        <f t="shared" si="41"/>
        <v>1</v>
      </c>
      <c r="L46" s="1">
        <f t="shared" si="41"/>
        <v>0</v>
      </c>
      <c r="M46" s="1">
        <f t="shared" si="41"/>
        <v>0</v>
      </c>
      <c r="N46" s="1">
        <f t="shared" si="41"/>
        <v>0</v>
      </c>
      <c r="O46" s="1">
        <f t="shared" si="41"/>
        <v>0</v>
      </c>
      <c r="P46" s="1">
        <f t="shared" si="41"/>
        <v>0</v>
      </c>
      <c r="Q46" s="1">
        <f t="shared" si="40"/>
        <v>0</v>
      </c>
      <c r="R46" s="1">
        <f t="shared" si="40"/>
        <v>0</v>
      </c>
      <c r="S46" s="1">
        <f t="shared" si="40"/>
        <v>0</v>
      </c>
      <c r="T46" s="1">
        <f t="shared" si="40"/>
        <v>0</v>
      </c>
      <c r="U46" s="1">
        <f t="shared" si="40"/>
        <v>0</v>
      </c>
      <c r="V46" s="1">
        <f t="shared" si="40"/>
        <v>0</v>
      </c>
      <c r="W46" s="1">
        <f t="shared" si="40"/>
        <v>0</v>
      </c>
      <c r="X46"/>
      <c r="Y46" s="674">
        <v>4</v>
      </c>
      <c r="Z46" s="674"/>
      <c r="AA46" s="674"/>
      <c r="AB46" s="674"/>
      <c r="AC46" s="674"/>
      <c r="AD46" s="674"/>
      <c r="AE46" s="674"/>
      <c r="AF46" s="674"/>
      <c r="AG46" s="674"/>
      <c r="AH46" s="674"/>
      <c r="AI46" s="674"/>
      <c r="AJ46" s="674"/>
      <c r="AK46" s="674"/>
      <c r="AL46"/>
      <c r="AN46" s="393">
        <f t="shared" si="24"/>
        <v>3.4</v>
      </c>
      <c r="AO46" s="393" t="str">
        <f t="shared" si="25"/>
        <v xml:space="preserve"> Q1 3</v>
      </c>
      <c r="AP46" s="443" t="str">
        <f t="shared" si="26"/>
        <v>照明制御</v>
      </c>
      <c r="AQ46" s="368">
        <f t="shared" si="27"/>
        <v>0.25</v>
      </c>
      <c r="AR46" s="368">
        <f t="shared" si="28"/>
        <v>0.25</v>
      </c>
      <c r="AS46" s="368">
        <f t="shared" si="29"/>
        <v>0.5</v>
      </c>
      <c r="AT46" s="368">
        <f t="shared" si="30"/>
        <v>0</v>
      </c>
      <c r="AU46" s="368">
        <f t="shared" si="31"/>
        <v>0.25</v>
      </c>
      <c r="AV46" s="368">
        <f t="shared" si="32"/>
        <v>0.25</v>
      </c>
      <c r="AW46" s="368">
        <f t="shared" si="33"/>
        <v>0.25</v>
      </c>
      <c r="AX46" s="377">
        <f t="shared" si="34"/>
        <v>0</v>
      </c>
      <c r="AY46" s="368">
        <f t="shared" si="35"/>
        <v>0.25</v>
      </c>
      <c r="AZ46" s="368">
        <f t="shared" si="36"/>
        <v>0.25</v>
      </c>
      <c r="BA46" s="369">
        <f t="shared" si="37"/>
        <v>0.25</v>
      </c>
      <c r="BB46" s="368">
        <f t="shared" si="38"/>
        <v>0.25</v>
      </c>
      <c r="BC46" s="368">
        <f t="shared" si="39"/>
        <v>0.25</v>
      </c>
      <c r="BE46" s="393">
        <v>3.4</v>
      </c>
      <c r="BF46" s="425" t="s">
        <v>40</v>
      </c>
      <c r="BG46" s="443" t="s">
        <v>303</v>
      </c>
      <c r="BH46" s="368">
        <v>0.25</v>
      </c>
      <c r="BI46" s="368">
        <v>0.25</v>
      </c>
      <c r="BJ46" s="368">
        <v>0.5</v>
      </c>
      <c r="BK46" s="368"/>
      <c r="BL46" s="368">
        <v>0.25</v>
      </c>
      <c r="BM46" s="368">
        <v>0.25</v>
      </c>
      <c r="BN46" s="368">
        <v>0.25</v>
      </c>
      <c r="BO46" s="377"/>
      <c r="BP46" s="368">
        <v>0.25</v>
      </c>
      <c r="BQ46" s="371">
        <v>0.25</v>
      </c>
      <c r="BR46" s="373">
        <v>0.25</v>
      </c>
      <c r="BS46" s="371">
        <v>0.25</v>
      </c>
      <c r="BT46" s="371">
        <v>0.25</v>
      </c>
      <c r="BV46" s="393">
        <v>3.4</v>
      </c>
      <c r="BW46" s="425" t="s">
        <v>40</v>
      </c>
      <c r="BX46" s="443" t="s">
        <v>303</v>
      </c>
      <c r="BY46" s="371">
        <v>0.25</v>
      </c>
      <c r="BZ46" s="371">
        <v>0.25</v>
      </c>
      <c r="CA46" s="371">
        <v>0.5</v>
      </c>
      <c r="CB46" s="371"/>
      <c r="CC46" s="371">
        <v>0.25</v>
      </c>
      <c r="CD46" s="371">
        <v>0.25</v>
      </c>
      <c r="CE46" s="371">
        <v>0.25</v>
      </c>
      <c r="CF46" s="431"/>
      <c r="CG46" s="371">
        <v>0.25</v>
      </c>
      <c r="CH46" s="371">
        <v>0.25</v>
      </c>
      <c r="CI46" s="373">
        <v>0.25</v>
      </c>
      <c r="CJ46" s="371">
        <v>0.25</v>
      </c>
      <c r="CK46" s="371">
        <v>0.25</v>
      </c>
      <c r="CM46" s="393">
        <v>3.4</v>
      </c>
      <c r="CN46" s="425" t="s">
        <v>40</v>
      </c>
      <c r="CO46" s="443" t="s">
        <v>303</v>
      </c>
      <c r="CP46" s="371">
        <v>0.25</v>
      </c>
      <c r="CQ46" s="371">
        <v>0.25</v>
      </c>
      <c r="CR46" s="371">
        <v>0.5</v>
      </c>
      <c r="CS46" s="371"/>
      <c r="CT46" s="371">
        <v>0.25</v>
      </c>
      <c r="CU46" s="371">
        <v>0.25</v>
      </c>
      <c r="CV46" s="371">
        <v>0.25</v>
      </c>
      <c r="CW46" s="431"/>
      <c r="CX46" s="371">
        <v>0.25</v>
      </c>
      <c r="CY46" s="371">
        <v>0.25</v>
      </c>
      <c r="CZ46" s="373">
        <v>0.25</v>
      </c>
      <c r="DA46" s="371">
        <v>0.25</v>
      </c>
      <c r="DB46" s="371">
        <v>0.25</v>
      </c>
    </row>
    <row r="47" spans="1:107" s="361" customFormat="1" x14ac:dyDescent="0.15">
      <c r="A47"/>
      <c r="B47" s="251">
        <v>4</v>
      </c>
      <c r="C47" s="224" t="s">
        <v>304</v>
      </c>
      <c r="D47" s="252"/>
      <c r="E47" s="246"/>
      <c r="F47" s="734"/>
      <c r="G47"/>
      <c r="H47" s="780"/>
      <c r="I47" s="685"/>
      <c r="J47"/>
      <c r="K47" s="1">
        <f t="shared" si="41"/>
        <v>0</v>
      </c>
      <c r="L47" s="1">
        <f t="shared" si="41"/>
        <v>0</v>
      </c>
      <c r="M47" s="1">
        <f t="shared" si="41"/>
        <v>0</v>
      </c>
      <c r="N47" s="1">
        <f t="shared" si="41"/>
        <v>0</v>
      </c>
      <c r="O47" s="1">
        <f t="shared" si="41"/>
        <v>0</v>
      </c>
      <c r="P47" s="1">
        <f t="shared" si="41"/>
        <v>0</v>
      </c>
      <c r="Q47" s="1">
        <f t="shared" si="40"/>
        <v>0</v>
      </c>
      <c r="R47" s="1">
        <f t="shared" si="40"/>
        <v>0</v>
      </c>
      <c r="S47" s="1">
        <f t="shared" si="40"/>
        <v>0</v>
      </c>
      <c r="T47" s="1">
        <f t="shared" si="40"/>
        <v>0</v>
      </c>
      <c r="U47" s="1">
        <f t="shared" si="40"/>
        <v>0</v>
      </c>
      <c r="V47" s="1">
        <f t="shared" si="40"/>
        <v>0</v>
      </c>
      <c r="W47" s="1">
        <f t="shared" si="40"/>
        <v>0</v>
      </c>
      <c r="X47"/>
      <c r="Y47" s="686" t="s">
        <v>838</v>
      </c>
      <c r="Z47" s="686" t="s">
        <v>838</v>
      </c>
      <c r="AA47" s="686" t="s">
        <v>838</v>
      </c>
      <c r="AB47" s="686" t="s">
        <v>838</v>
      </c>
      <c r="AC47" s="686" t="s">
        <v>838</v>
      </c>
      <c r="AD47" s="686" t="s">
        <v>838</v>
      </c>
      <c r="AE47" s="686" t="s">
        <v>838</v>
      </c>
      <c r="AF47" s="686" t="s">
        <v>838</v>
      </c>
      <c r="AG47" s="686" t="s">
        <v>838</v>
      </c>
      <c r="AH47" s="686" t="s">
        <v>838</v>
      </c>
      <c r="AI47" s="686" t="s">
        <v>838</v>
      </c>
      <c r="AJ47" s="686" t="s">
        <v>838</v>
      </c>
      <c r="AK47" s="686" t="s">
        <v>838</v>
      </c>
      <c r="AL47"/>
      <c r="AM47"/>
      <c r="AN47" s="387">
        <f t="shared" si="24"/>
        <v>4</v>
      </c>
      <c r="AO47" s="387" t="str">
        <f t="shared" si="25"/>
        <v xml:space="preserve"> Q1</v>
      </c>
      <c r="AP47" s="474" t="str">
        <f t="shared" si="26"/>
        <v>空気質環境</v>
      </c>
      <c r="AQ47" s="363">
        <f t="shared" si="27"/>
        <v>0.25</v>
      </c>
      <c r="AR47" s="363">
        <f t="shared" si="28"/>
        <v>0.25</v>
      </c>
      <c r="AS47" s="363">
        <f t="shared" si="29"/>
        <v>0.25</v>
      </c>
      <c r="AT47" s="363">
        <f t="shared" si="30"/>
        <v>0.25</v>
      </c>
      <c r="AU47" s="363">
        <f t="shared" si="31"/>
        <v>0.25</v>
      </c>
      <c r="AV47" s="363">
        <f t="shared" si="32"/>
        <v>0.25</v>
      </c>
      <c r="AW47" s="363">
        <f t="shared" si="33"/>
        <v>0.25</v>
      </c>
      <c r="AX47" s="375">
        <f t="shared" si="34"/>
        <v>0.33</v>
      </c>
      <c r="AY47" s="363">
        <f t="shared" si="35"/>
        <v>0.25</v>
      </c>
      <c r="AZ47" s="363">
        <f t="shared" si="36"/>
        <v>0.25</v>
      </c>
      <c r="BA47" s="399">
        <f t="shared" si="37"/>
        <v>0</v>
      </c>
      <c r="BB47" s="363">
        <f t="shared" si="38"/>
        <v>0</v>
      </c>
      <c r="BC47" s="363">
        <f t="shared" si="39"/>
        <v>0</v>
      </c>
      <c r="BD47"/>
      <c r="BE47" s="387">
        <v>4</v>
      </c>
      <c r="BF47" s="444" t="s">
        <v>18</v>
      </c>
      <c r="BG47" s="481" t="s">
        <v>483</v>
      </c>
      <c r="BH47" s="380">
        <v>0.25</v>
      </c>
      <c r="BI47" s="380">
        <v>0.25</v>
      </c>
      <c r="BJ47" s="380">
        <v>0.25</v>
      </c>
      <c r="BK47" s="380">
        <v>0.25</v>
      </c>
      <c r="BL47" s="380">
        <v>0.25</v>
      </c>
      <c r="BM47" s="380">
        <v>0.25</v>
      </c>
      <c r="BN47" s="380">
        <v>0.25</v>
      </c>
      <c r="BO47" s="381">
        <v>0.33</v>
      </c>
      <c r="BP47" s="380">
        <v>0.25</v>
      </c>
      <c r="BQ47" s="429">
        <v>0.25</v>
      </c>
      <c r="BR47" s="547"/>
      <c r="BS47" s="429"/>
      <c r="BT47" s="429"/>
      <c r="BU47"/>
      <c r="BV47" s="387">
        <v>4</v>
      </c>
      <c r="BW47" s="444" t="s">
        <v>18</v>
      </c>
      <c r="BX47" s="481" t="s">
        <v>483</v>
      </c>
      <c r="BY47" s="380">
        <v>0.25</v>
      </c>
      <c r="BZ47" s="380">
        <v>0.25</v>
      </c>
      <c r="CA47" s="380">
        <v>0.25</v>
      </c>
      <c r="CB47" s="380">
        <v>0.25</v>
      </c>
      <c r="CC47" s="380">
        <v>0.25</v>
      </c>
      <c r="CD47" s="380">
        <v>0.25</v>
      </c>
      <c r="CE47" s="380">
        <v>0.25</v>
      </c>
      <c r="CF47" s="381">
        <v>0.33</v>
      </c>
      <c r="CG47" s="380">
        <v>0.25</v>
      </c>
      <c r="CH47" s="380">
        <v>0.25</v>
      </c>
      <c r="CI47" s="559"/>
      <c r="CJ47" s="380"/>
      <c r="CK47" s="380"/>
      <c r="CL47"/>
      <c r="CM47" s="387">
        <v>4</v>
      </c>
      <c r="CN47" s="444" t="s">
        <v>18</v>
      </c>
      <c r="CO47" s="481" t="s">
        <v>483</v>
      </c>
      <c r="CP47" s="380">
        <v>0.25</v>
      </c>
      <c r="CQ47" s="380">
        <v>0.25</v>
      </c>
      <c r="CR47" s="380">
        <v>0.25</v>
      </c>
      <c r="CS47" s="380">
        <v>0.25</v>
      </c>
      <c r="CT47" s="380">
        <v>0.25</v>
      </c>
      <c r="CU47" s="380">
        <v>0.25</v>
      </c>
      <c r="CV47" s="380">
        <v>0.25</v>
      </c>
      <c r="CW47" s="381">
        <v>0.33</v>
      </c>
      <c r="CX47" s="380">
        <v>0.25</v>
      </c>
      <c r="CY47" s="380">
        <v>0.25</v>
      </c>
      <c r="CZ47" s="559"/>
      <c r="DA47" s="380"/>
      <c r="DB47" s="380"/>
      <c r="DC47"/>
    </row>
    <row r="48" spans="1:107" ht="14.25" thickBot="1" x14ac:dyDescent="0.2">
      <c r="B48" s="204"/>
      <c r="C48" s="205">
        <v>4.0999999999999996</v>
      </c>
      <c r="D48" s="227" t="s">
        <v>305</v>
      </c>
      <c r="E48" s="227"/>
      <c r="F48" s="740"/>
      <c r="G48"/>
      <c r="H48" s="782"/>
      <c r="I48" s="694"/>
      <c r="J48"/>
      <c r="K48" s="1">
        <f t="shared" si="41"/>
        <v>0</v>
      </c>
      <c r="L48" s="1">
        <f t="shared" si="41"/>
        <v>0</v>
      </c>
      <c r="M48" s="1">
        <f t="shared" si="41"/>
        <v>0</v>
      </c>
      <c r="N48" s="1">
        <f t="shared" si="41"/>
        <v>0</v>
      </c>
      <c r="O48" s="1">
        <f t="shared" si="41"/>
        <v>0</v>
      </c>
      <c r="P48" s="1">
        <f t="shared" si="41"/>
        <v>0</v>
      </c>
      <c r="Q48" s="1">
        <f t="shared" si="40"/>
        <v>0</v>
      </c>
      <c r="R48" s="1">
        <f t="shared" si="40"/>
        <v>0</v>
      </c>
      <c r="S48" s="1">
        <f t="shared" si="40"/>
        <v>0</v>
      </c>
      <c r="T48" s="1">
        <f t="shared" si="40"/>
        <v>0</v>
      </c>
      <c r="U48" s="1">
        <f t="shared" si="40"/>
        <v>0</v>
      </c>
      <c r="V48" s="1">
        <f t="shared" si="40"/>
        <v>0</v>
      </c>
      <c r="W48" s="1">
        <f t="shared" si="40"/>
        <v>0</v>
      </c>
      <c r="X48"/>
      <c r="Y48" s="695" t="s">
        <v>838</v>
      </c>
      <c r="Z48" s="695" t="s">
        <v>838</v>
      </c>
      <c r="AA48" s="695" t="s">
        <v>838</v>
      </c>
      <c r="AB48" s="695" t="s">
        <v>838</v>
      </c>
      <c r="AC48" s="695" t="s">
        <v>838</v>
      </c>
      <c r="AD48" s="695" t="s">
        <v>838</v>
      </c>
      <c r="AE48" s="695" t="s">
        <v>838</v>
      </c>
      <c r="AF48" s="695" t="s">
        <v>838</v>
      </c>
      <c r="AG48" s="695" t="s">
        <v>838</v>
      </c>
      <c r="AH48" s="695" t="s">
        <v>838</v>
      </c>
      <c r="AI48" s="695" t="s">
        <v>838</v>
      </c>
      <c r="AJ48" s="695" t="s">
        <v>838</v>
      </c>
      <c r="AK48" s="695" t="s">
        <v>838</v>
      </c>
      <c r="AL48"/>
      <c r="AN48" s="393">
        <f t="shared" si="24"/>
        <v>4.0999999999999996</v>
      </c>
      <c r="AO48" s="393" t="str">
        <f t="shared" si="25"/>
        <v xml:space="preserve"> Q1 4</v>
      </c>
      <c r="AP48" s="443" t="str">
        <f t="shared" si="26"/>
        <v>発生源対策</v>
      </c>
      <c r="AQ48" s="368">
        <f t="shared" si="27"/>
        <v>0.5</v>
      </c>
      <c r="AR48" s="368">
        <f t="shared" si="28"/>
        <v>0.5</v>
      </c>
      <c r="AS48" s="368">
        <f t="shared" si="29"/>
        <v>0.5</v>
      </c>
      <c r="AT48" s="368">
        <f t="shared" si="30"/>
        <v>0.5</v>
      </c>
      <c r="AU48" s="368">
        <f t="shared" si="31"/>
        <v>0.5</v>
      </c>
      <c r="AV48" s="368">
        <f t="shared" si="32"/>
        <v>0.5</v>
      </c>
      <c r="AW48" s="368">
        <f t="shared" si="33"/>
        <v>0.6</v>
      </c>
      <c r="AX48" s="374">
        <f t="shared" si="34"/>
        <v>0.5</v>
      </c>
      <c r="AY48" s="368">
        <f t="shared" si="35"/>
        <v>0.5</v>
      </c>
      <c r="AZ48" s="368">
        <f t="shared" si="36"/>
        <v>0.5</v>
      </c>
      <c r="BA48" s="369">
        <f t="shared" si="37"/>
        <v>0.625</v>
      </c>
      <c r="BB48" s="368">
        <f t="shared" si="38"/>
        <v>0.625</v>
      </c>
      <c r="BC48" s="368">
        <f t="shared" si="39"/>
        <v>0.625</v>
      </c>
      <c r="BE48" s="393">
        <v>4.0999999999999996</v>
      </c>
      <c r="BF48" s="425" t="s">
        <v>49</v>
      </c>
      <c r="BG48" s="443" t="s">
        <v>305</v>
      </c>
      <c r="BH48" s="382">
        <v>0.5</v>
      </c>
      <c r="BI48" s="382">
        <v>0.5</v>
      </c>
      <c r="BJ48" s="382">
        <v>0.5</v>
      </c>
      <c r="BK48" s="382">
        <v>0.5</v>
      </c>
      <c r="BL48" s="382">
        <v>0.5</v>
      </c>
      <c r="BM48" s="382">
        <v>0.5</v>
      </c>
      <c r="BN48" s="382">
        <v>0.6</v>
      </c>
      <c r="BO48" s="383">
        <v>0.5</v>
      </c>
      <c r="BP48" s="382">
        <v>0.5</v>
      </c>
      <c r="BQ48" s="371">
        <v>0.5</v>
      </c>
      <c r="BR48" s="373">
        <v>0.625</v>
      </c>
      <c r="BS48" s="371">
        <v>0.625</v>
      </c>
      <c r="BT48" s="371">
        <v>0.625</v>
      </c>
      <c r="BV48" s="393">
        <v>4.0999999999999996</v>
      </c>
      <c r="BW48" s="425" t="s">
        <v>49</v>
      </c>
      <c r="BX48" s="443" t="s">
        <v>305</v>
      </c>
      <c r="BY48" s="382">
        <v>0.5</v>
      </c>
      <c r="BZ48" s="382">
        <v>0.5</v>
      </c>
      <c r="CA48" s="382">
        <v>0.5</v>
      </c>
      <c r="CB48" s="382">
        <v>0.5</v>
      </c>
      <c r="CC48" s="382">
        <v>0.5</v>
      </c>
      <c r="CD48" s="382">
        <v>0.5</v>
      </c>
      <c r="CE48" s="382">
        <v>0.6</v>
      </c>
      <c r="CF48" s="383">
        <v>0.5</v>
      </c>
      <c r="CG48" s="382">
        <v>0.5</v>
      </c>
      <c r="CH48" s="382">
        <v>0.5</v>
      </c>
      <c r="CI48" s="384">
        <v>0.625</v>
      </c>
      <c r="CJ48" s="382">
        <v>0.625</v>
      </c>
      <c r="CK48" s="382">
        <v>0.625</v>
      </c>
      <c r="CM48" s="393">
        <v>4.0999999999999996</v>
      </c>
      <c r="CN48" s="425" t="s">
        <v>49</v>
      </c>
      <c r="CO48" s="443" t="s">
        <v>305</v>
      </c>
      <c r="CP48" s="382">
        <v>0.5</v>
      </c>
      <c r="CQ48" s="382">
        <v>0.5</v>
      </c>
      <c r="CR48" s="382">
        <v>0.5</v>
      </c>
      <c r="CS48" s="382">
        <v>0.5</v>
      </c>
      <c r="CT48" s="382">
        <v>0.5</v>
      </c>
      <c r="CU48" s="382">
        <v>0.5</v>
      </c>
      <c r="CV48" s="382">
        <v>0.6</v>
      </c>
      <c r="CW48" s="383">
        <v>0.5</v>
      </c>
      <c r="CX48" s="382">
        <v>0.5</v>
      </c>
      <c r="CY48" s="382">
        <v>0.5</v>
      </c>
      <c r="CZ48" s="384">
        <v>0.625</v>
      </c>
      <c r="DA48" s="382">
        <v>0.625</v>
      </c>
      <c r="DB48" s="382">
        <v>0.625</v>
      </c>
    </row>
    <row r="49" spans="1:107" x14ac:dyDescent="0.15">
      <c r="B49" s="204"/>
      <c r="C49" s="619"/>
      <c r="D49" s="211">
        <v>1</v>
      </c>
      <c r="E49" s="223" t="s">
        <v>306</v>
      </c>
      <c r="F49" s="739"/>
      <c r="G49"/>
      <c r="H49" s="778">
        <f>IF(SUMPRODUCT($Y$7:$AH$7,K49:T49)=0,0,SUMPRODUCT($Y$7:$AH$7,Y49:AH49)/SUMPRODUCT($Y$7:$AH$7,K49:T49))</f>
        <v>4</v>
      </c>
      <c r="I49" s="796">
        <f>IF(SUMPRODUCT($AI$7:$AK$7,U49:W49)=0,0,SUMPRODUCT($AI$7:$AK$7,AI49:AK51)/SUMPRODUCT($AI$7:$AK$7,U49:W49))</f>
        <v>0</v>
      </c>
      <c r="J49"/>
      <c r="K49" s="1">
        <f t="shared" si="41"/>
        <v>1</v>
      </c>
      <c r="L49" s="1">
        <f t="shared" si="41"/>
        <v>0</v>
      </c>
      <c r="M49" s="1">
        <f t="shared" si="41"/>
        <v>0</v>
      </c>
      <c r="N49" s="1">
        <f t="shared" si="41"/>
        <v>0</v>
      </c>
      <c r="O49" s="1">
        <f t="shared" si="41"/>
        <v>0</v>
      </c>
      <c r="P49" s="1">
        <f t="shared" si="41"/>
        <v>0</v>
      </c>
      <c r="Q49" s="1">
        <f t="shared" si="40"/>
        <v>0</v>
      </c>
      <c r="R49" s="1">
        <f t="shared" si="40"/>
        <v>0</v>
      </c>
      <c r="S49" s="1">
        <f t="shared" si="40"/>
        <v>0</v>
      </c>
      <c r="T49" s="1">
        <f t="shared" si="40"/>
        <v>0</v>
      </c>
      <c r="U49" s="1">
        <f t="shared" si="40"/>
        <v>0</v>
      </c>
      <c r="V49" s="1">
        <f t="shared" si="40"/>
        <v>0</v>
      </c>
      <c r="W49" s="1">
        <f t="shared" si="40"/>
        <v>0</v>
      </c>
      <c r="X49"/>
      <c r="Y49" s="679">
        <v>4</v>
      </c>
      <c r="Z49" s="679"/>
      <c r="AA49" s="679"/>
      <c r="AB49" s="679"/>
      <c r="AC49" s="679"/>
      <c r="AD49" s="679"/>
      <c r="AE49" s="679"/>
      <c r="AF49" s="679"/>
      <c r="AG49" s="679"/>
      <c r="AH49" s="679"/>
      <c r="AI49" s="679"/>
      <c r="AJ49" s="679"/>
      <c r="AK49" s="679"/>
      <c r="AL49"/>
      <c r="AN49" s="393" t="str">
        <f t="shared" si="24"/>
        <v>4.1.1</v>
      </c>
      <c r="AO49" s="393" t="str">
        <f t="shared" si="25"/>
        <v xml:space="preserve"> Q1 4.1</v>
      </c>
      <c r="AP49" s="443" t="str">
        <f t="shared" si="26"/>
        <v xml:space="preserve"> 化学汚染物質</v>
      </c>
      <c r="AQ49" s="368">
        <f t="shared" si="27"/>
        <v>0.25</v>
      </c>
      <c r="AR49" s="368">
        <f t="shared" si="28"/>
        <v>0.25</v>
      </c>
      <c r="AS49" s="368">
        <f t="shared" si="29"/>
        <v>0.25</v>
      </c>
      <c r="AT49" s="368">
        <f t="shared" si="30"/>
        <v>0.25</v>
      </c>
      <c r="AU49" s="368">
        <f t="shared" si="31"/>
        <v>0.25</v>
      </c>
      <c r="AV49" s="368">
        <f t="shared" si="32"/>
        <v>0.33</v>
      </c>
      <c r="AW49" s="368">
        <f t="shared" si="33"/>
        <v>0.33</v>
      </c>
      <c r="AX49" s="374">
        <f t="shared" si="34"/>
        <v>0.25</v>
      </c>
      <c r="AY49" s="368">
        <f t="shared" si="35"/>
        <v>0.25</v>
      </c>
      <c r="AZ49" s="368">
        <f t="shared" si="36"/>
        <v>0.25</v>
      </c>
      <c r="BA49" s="369">
        <f t="shared" si="37"/>
        <v>0.25</v>
      </c>
      <c r="BB49" s="368">
        <f t="shared" si="38"/>
        <v>0.25</v>
      </c>
      <c r="BC49" s="368">
        <f t="shared" si="39"/>
        <v>0.25</v>
      </c>
      <c r="BE49" s="393" t="s">
        <v>760</v>
      </c>
      <c r="BF49" s="425" t="s">
        <v>50</v>
      </c>
      <c r="BG49" s="548" t="s">
        <v>51</v>
      </c>
      <c r="BH49" s="382">
        <v>0.25</v>
      </c>
      <c r="BI49" s="382">
        <v>0.25</v>
      </c>
      <c r="BJ49" s="382">
        <v>0.25</v>
      </c>
      <c r="BK49" s="382">
        <v>0.25</v>
      </c>
      <c r="BL49" s="385">
        <v>0.25</v>
      </c>
      <c r="BM49" s="385">
        <v>0.33</v>
      </c>
      <c r="BN49" s="385">
        <v>0.33</v>
      </c>
      <c r="BO49" s="383">
        <v>0.25</v>
      </c>
      <c r="BP49" s="382">
        <v>0.25</v>
      </c>
      <c r="BQ49" s="371">
        <v>0.25</v>
      </c>
      <c r="BR49" s="373">
        <v>0.25</v>
      </c>
      <c r="BS49" s="371">
        <v>0.25</v>
      </c>
      <c r="BT49" s="371">
        <v>0.25</v>
      </c>
      <c r="BV49" s="393" t="s">
        <v>559</v>
      </c>
      <c r="BW49" s="425" t="s">
        <v>50</v>
      </c>
      <c r="BX49" s="548" t="s">
        <v>51</v>
      </c>
      <c r="BY49" s="382">
        <v>0.33333333333333331</v>
      </c>
      <c r="BZ49" s="382">
        <v>0.33333333333333331</v>
      </c>
      <c r="CA49" s="382">
        <v>0.33333333333333331</v>
      </c>
      <c r="CB49" s="382">
        <v>0.33333333333333331</v>
      </c>
      <c r="CC49" s="382">
        <v>0.33333333333333331</v>
      </c>
      <c r="CD49" s="382">
        <v>0.5</v>
      </c>
      <c r="CE49" s="382">
        <v>0.5</v>
      </c>
      <c r="CF49" s="382">
        <v>0.33333333333333331</v>
      </c>
      <c r="CG49" s="382">
        <v>0.33333333333333331</v>
      </c>
      <c r="CH49" s="382">
        <v>0.33333333333333331</v>
      </c>
      <c r="CI49" s="382">
        <v>0.33333333333333331</v>
      </c>
      <c r="CJ49" s="382">
        <v>0.33333333333333331</v>
      </c>
      <c r="CK49" s="382">
        <v>0.33333333333333331</v>
      </c>
      <c r="CM49" s="393" t="s">
        <v>709</v>
      </c>
      <c r="CN49" s="425" t="s">
        <v>50</v>
      </c>
      <c r="CO49" s="548" t="s">
        <v>51</v>
      </c>
      <c r="CP49" s="382">
        <v>0.33333333333333331</v>
      </c>
      <c r="CQ49" s="382">
        <v>0.33333333333333331</v>
      </c>
      <c r="CR49" s="382">
        <v>0.33333333333333331</v>
      </c>
      <c r="CS49" s="382">
        <v>0.33333333333333331</v>
      </c>
      <c r="CT49" s="382">
        <v>0.33333333333333331</v>
      </c>
      <c r="CU49" s="382">
        <v>0.5</v>
      </c>
      <c r="CV49" s="382">
        <v>0.5</v>
      </c>
      <c r="CW49" s="382">
        <v>0.33333333333333331</v>
      </c>
      <c r="CX49" s="382">
        <v>0.33333333333333331</v>
      </c>
      <c r="CY49" s="382">
        <v>0.33333333333333331</v>
      </c>
      <c r="CZ49" s="382">
        <v>0.33333333333333331</v>
      </c>
      <c r="DA49" s="382">
        <v>0.33333333333333331</v>
      </c>
      <c r="DB49" s="382">
        <v>0.33333333333333331</v>
      </c>
    </row>
    <row r="50" spans="1:107" ht="14.25" thickBot="1" x14ac:dyDescent="0.2">
      <c r="B50" s="204"/>
      <c r="C50" s="619"/>
      <c r="D50" s="211">
        <v>2</v>
      </c>
      <c r="E50" s="223" t="s">
        <v>307</v>
      </c>
      <c r="F50" s="739"/>
      <c r="G50"/>
      <c r="H50" s="776">
        <f>IF(SUMPRODUCT($Y$7:$AH$7,K50:T50)=0,0,SUMPRODUCT($Y$7:$AH$7,Y50:AH50)/SUMPRODUCT($Y$7:$AH$7,K50:T50))</f>
        <v>4</v>
      </c>
      <c r="I50" s="795">
        <f>IF(SUMPRODUCT($AI$7:$AK$7,U50:W50)=0,0,SUMPRODUCT($AI$7:$AK$7,AI50:AK52)/SUMPRODUCT($AI$7:$AK$7,U50:W50))</f>
        <v>0</v>
      </c>
      <c r="J50"/>
      <c r="K50" s="1">
        <f t="shared" si="41"/>
        <v>1</v>
      </c>
      <c r="L50" s="1">
        <f t="shared" si="41"/>
        <v>0</v>
      </c>
      <c r="M50" s="1">
        <f t="shared" si="41"/>
        <v>0</v>
      </c>
      <c r="N50" s="1">
        <f t="shared" si="41"/>
        <v>0</v>
      </c>
      <c r="O50" s="1">
        <f t="shared" si="41"/>
        <v>0</v>
      </c>
      <c r="P50" s="1">
        <f t="shared" si="41"/>
        <v>0</v>
      </c>
      <c r="Q50" s="1">
        <f t="shared" si="40"/>
        <v>0</v>
      </c>
      <c r="R50" s="1">
        <f t="shared" si="40"/>
        <v>0</v>
      </c>
      <c r="S50" s="1">
        <f t="shared" si="40"/>
        <v>0</v>
      </c>
      <c r="T50" s="1">
        <f t="shared" si="40"/>
        <v>0</v>
      </c>
      <c r="U50" s="1">
        <f t="shared" si="40"/>
        <v>0</v>
      </c>
      <c r="V50" s="1">
        <f t="shared" si="40"/>
        <v>0</v>
      </c>
      <c r="W50" s="1">
        <f t="shared" si="40"/>
        <v>0</v>
      </c>
      <c r="X50"/>
      <c r="Y50" s="674">
        <v>4</v>
      </c>
      <c r="Z50" s="674"/>
      <c r="AA50" s="674"/>
      <c r="AB50" s="674"/>
      <c r="AC50" s="674"/>
      <c r="AD50" s="674"/>
      <c r="AE50" s="674"/>
      <c r="AF50" s="674"/>
      <c r="AG50" s="674"/>
      <c r="AH50" s="674"/>
      <c r="AI50" s="674"/>
      <c r="AJ50" s="674"/>
      <c r="AK50" s="674"/>
      <c r="AL50"/>
      <c r="AN50" s="393" t="str">
        <f t="shared" si="24"/>
        <v>4.1.2</v>
      </c>
      <c r="AO50" s="393" t="str">
        <f t="shared" si="25"/>
        <v xml:space="preserve"> Q1 4.1</v>
      </c>
      <c r="AP50" s="443" t="str">
        <f t="shared" si="26"/>
        <v xml:space="preserve"> アスベスト対策</v>
      </c>
      <c r="AQ50" s="368">
        <f t="shared" si="27"/>
        <v>0.25</v>
      </c>
      <c r="AR50" s="368">
        <f t="shared" si="28"/>
        <v>0.25</v>
      </c>
      <c r="AS50" s="368">
        <f t="shared" si="29"/>
        <v>0.25</v>
      </c>
      <c r="AT50" s="368">
        <f t="shared" si="30"/>
        <v>0.25</v>
      </c>
      <c r="AU50" s="368">
        <f t="shared" si="31"/>
        <v>0.25</v>
      </c>
      <c r="AV50" s="368">
        <f t="shared" si="32"/>
        <v>0.33</v>
      </c>
      <c r="AW50" s="368">
        <f t="shared" si="33"/>
        <v>0.33</v>
      </c>
      <c r="AX50" s="377">
        <f t="shared" si="34"/>
        <v>0.25</v>
      </c>
      <c r="AY50" s="368">
        <f t="shared" si="35"/>
        <v>0.25</v>
      </c>
      <c r="AZ50" s="368">
        <f t="shared" si="36"/>
        <v>0.25</v>
      </c>
      <c r="BA50" s="369">
        <f t="shared" si="37"/>
        <v>0.25</v>
      </c>
      <c r="BB50" s="368">
        <f t="shared" si="38"/>
        <v>0.25</v>
      </c>
      <c r="BC50" s="368">
        <f t="shared" si="39"/>
        <v>0.25</v>
      </c>
      <c r="BE50" s="393" t="s">
        <v>761</v>
      </c>
      <c r="BF50" s="425" t="s">
        <v>50</v>
      </c>
      <c r="BG50" s="548" t="s">
        <v>762</v>
      </c>
      <c r="BH50" s="382">
        <v>0.25</v>
      </c>
      <c r="BI50" s="382">
        <v>0.25</v>
      </c>
      <c r="BJ50" s="382">
        <v>0.25</v>
      </c>
      <c r="BK50" s="382">
        <v>0.25</v>
      </c>
      <c r="BL50" s="385">
        <v>0.25</v>
      </c>
      <c r="BM50" s="385">
        <v>0.33</v>
      </c>
      <c r="BN50" s="385">
        <v>0.33</v>
      </c>
      <c r="BO50" s="383">
        <v>0.25</v>
      </c>
      <c r="BP50" s="382">
        <v>0.25</v>
      </c>
      <c r="BQ50" s="371">
        <v>0.25</v>
      </c>
      <c r="BR50" s="373">
        <v>0.25</v>
      </c>
      <c r="BS50" s="371">
        <v>0.25</v>
      </c>
      <c r="BT50" s="371">
        <v>0.25</v>
      </c>
      <c r="BV50" s="549" t="s">
        <v>560</v>
      </c>
      <c r="BW50" s="551" t="s">
        <v>50</v>
      </c>
      <c r="BX50" s="552" t="s">
        <v>561</v>
      </c>
      <c r="BY50" s="556"/>
      <c r="BZ50" s="556"/>
      <c r="CA50" s="556"/>
      <c r="CB50" s="556"/>
      <c r="CC50" s="556"/>
      <c r="CD50" s="556"/>
      <c r="CE50" s="556"/>
      <c r="CF50" s="557"/>
      <c r="CG50" s="556"/>
      <c r="CH50" s="556"/>
      <c r="CI50" s="558"/>
      <c r="CJ50" s="556"/>
      <c r="CK50" s="556"/>
      <c r="CM50" s="549" t="s">
        <v>710</v>
      </c>
      <c r="CN50" s="551" t="s">
        <v>50</v>
      </c>
      <c r="CO50" s="552" t="s">
        <v>711</v>
      </c>
      <c r="CP50" s="556"/>
      <c r="CQ50" s="556"/>
      <c r="CR50" s="556"/>
      <c r="CS50" s="556"/>
      <c r="CT50" s="556"/>
      <c r="CU50" s="556"/>
      <c r="CV50" s="556"/>
      <c r="CW50" s="557"/>
      <c r="CX50" s="556"/>
      <c r="CY50" s="556"/>
      <c r="CZ50" s="558"/>
      <c r="DA50" s="556"/>
      <c r="DB50" s="556"/>
    </row>
    <row r="51" spans="1:107" hidden="1" x14ac:dyDescent="0.15">
      <c r="B51" s="204"/>
      <c r="C51" s="619"/>
      <c r="D51" s="585">
        <v>3</v>
      </c>
      <c r="E51" s="567" t="s">
        <v>308</v>
      </c>
      <c r="F51" s="739"/>
      <c r="G51"/>
      <c r="H51" s="779">
        <f t="shared" si="22"/>
        <v>0</v>
      </c>
      <c r="I51" s="700">
        <f t="shared" si="23"/>
        <v>0</v>
      </c>
      <c r="J51"/>
      <c r="K51" s="1">
        <f t="shared" si="41"/>
        <v>0</v>
      </c>
      <c r="L51" s="1">
        <f t="shared" si="41"/>
        <v>0</v>
      </c>
      <c r="M51" s="1">
        <f t="shared" si="41"/>
        <v>0</v>
      </c>
      <c r="N51" s="1">
        <f t="shared" si="41"/>
        <v>0</v>
      </c>
      <c r="O51" s="1">
        <f t="shared" si="41"/>
        <v>0</v>
      </c>
      <c r="P51" s="1">
        <f t="shared" si="41"/>
        <v>0</v>
      </c>
      <c r="Q51" s="1">
        <f t="shared" si="40"/>
        <v>0</v>
      </c>
      <c r="R51" s="1">
        <f t="shared" si="40"/>
        <v>0</v>
      </c>
      <c r="S51" s="1">
        <f t="shared" si="40"/>
        <v>0</v>
      </c>
      <c r="T51" s="1">
        <f t="shared" si="40"/>
        <v>0</v>
      </c>
      <c r="U51" s="1">
        <f t="shared" si="40"/>
        <v>0</v>
      </c>
      <c r="V51" s="1">
        <f t="shared" si="40"/>
        <v>0</v>
      </c>
      <c r="W51" s="1">
        <f t="shared" si="40"/>
        <v>0</v>
      </c>
      <c r="X51"/>
      <c r="Y51" s="681"/>
      <c r="Z51" s="681"/>
      <c r="AA51" s="681"/>
      <c r="AB51" s="681"/>
      <c r="AC51" s="681"/>
      <c r="AD51" s="681"/>
      <c r="AE51" s="681"/>
      <c r="AF51" s="681"/>
      <c r="AG51" s="681"/>
      <c r="AH51" s="681"/>
      <c r="AI51" s="681"/>
      <c r="AJ51" s="681"/>
      <c r="AK51" s="681"/>
      <c r="AL51"/>
      <c r="AN51" s="393" t="str">
        <f t="shared" si="24"/>
        <v>4.1.3</v>
      </c>
      <c r="AO51" s="393" t="str">
        <f t="shared" si="25"/>
        <v xml:space="preserve"> Q1 4.1</v>
      </c>
      <c r="AP51" s="443" t="str">
        <f t="shared" si="26"/>
        <v xml:space="preserve"> ダニ・カビ等</v>
      </c>
      <c r="AQ51" s="368">
        <f t="shared" si="27"/>
        <v>0.25</v>
      </c>
      <c r="AR51" s="368">
        <f t="shared" si="28"/>
        <v>0.25</v>
      </c>
      <c r="AS51" s="368">
        <f t="shared" si="29"/>
        <v>0.25</v>
      </c>
      <c r="AT51" s="368">
        <f t="shared" si="30"/>
        <v>0.25</v>
      </c>
      <c r="AU51" s="368">
        <f t="shared" si="31"/>
        <v>0.25</v>
      </c>
      <c r="AV51" s="368">
        <f t="shared" si="32"/>
        <v>0.33</v>
      </c>
      <c r="AW51" s="368">
        <f t="shared" si="33"/>
        <v>0.33</v>
      </c>
      <c r="AX51" s="374">
        <f t="shared" si="34"/>
        <v>0.25</v>
      </c>
      <c r="AY51" s="368">
        <f t="shared" si="35"/>
        <v>0.25</v>
      </c>
      <c r="AZ51" s="368">
        <f t="shared" si="36"/>
        <v>0.25</v>
      </c>
      <c r="BA51" s="369">
        <f t="shared" si="37"/>
        <v>0.25</v>
      </c>
      <c r="BB51" s="368">
        <f t="shared" si="38"/>
        <v>0.25</v>
      </c>
      <c r="BC51" s="368">
        <f t="shared" si="39"/>
        <v>0.25</v>
      </c>
      <c r="BE51" s="393" t="s">
        <v>763</v>
      </c>
      <c r="BF51" s="425" t="s">
        <v>50</v>
      </c>
      <c r="BG51" s="548" t="s">
        <v>443</v>
      </c>
      <c r="BH51" s="556">
        <v>0.25</v>
      </c>
      <c r="BI51" s="556">
        <v>0.25</v>
      </c>
      <c r="BJ51" s="556">
        <v>0.25</v>
      </c>
      <c r="BK51" s="556">
        <v>0.25</v>
      </c>
      <c r="BL51" s="560">
        <v>0.25</v>
      </c>
      <c r="BM51" s="560">
        <v>0.33</v>
      </c>
      <c r="BN51" s="560">
        <v>0.33</v>
      </c>
      <c r="BO51" s="557">
        <v>0.25</v>
      </c>
      <c r="BP51" s="556">
        <v>0.25</v>
      </c>
      <c r="BQ51" s="371">
        <v>0.25</v>
      </c>
      <c r="BR51" s="373">
        <v>0.25</v>
      </c>
      <c r="BS51" s="371">
        <v>0.25</v>
      </c>
      <c r="BT51" s="371">
        <v>0.25</v>
      </c>
      <c r="BV51" s="393" t="s">
        <v>562</v>
      </c>
      <c r="BW51" s="425" t="s">
        <v>50</v>
      </c>
      <c r="BX51" s="548" t="s">
        <v>443</v>
      </c>
      <c r="BY51" s="382">
        <v>0.33333333333333331</v>
      </c>
      <c r="BZ51" s="382">
        <v>0.33333333333333331</v>
      </c>
      <c r="CA51" s="382">
        <v>0.33333333333333331</v>
      </c>
      <c r="CB51" s="382">
        <v>0.33333333333333331</v>
      </c>
      <c r="CC51" s="382">
        <v>0.33333333333333331</v>
      </c>
      <c r="CD51" s="382">
        <v>0.5</v>
      </c>
      <c r="CE51" s="382">
        <v>0.5</v>
      </c>
      <c r="CF51" s="382">
        <v>0.33333333333333331</v>
      </c>
      <c r="CG51" s="382">
        <v>0.33333333333333331</v>
      </c>
      <c r="CH51" s="382">
        <v>0.33333333333333331</v>
      </c>
      <c r="CI51" s="382">
        <v>0.33333333333333331</v>
      </c>
      <c r="CJ51" s="382">
        <v>0.33333333333333331</v>
      </c>
      <c r="CK51" s="382">
        <v>0.33333333333333331</v>
      </c>
      <c r="CM51" s="393" t="s">
        <v>712</v>
      </c>
      <c r="CN51" s="425" t="s">
        <v>50</v>
      </c>
      <c r="CO51" s="548" t="s">
        <v>443</v>
      </c>
      <c r="CP51" s="382">
        <v>0.33333333333333331</v>
      </c>
      <c r="CQ51" s="382">
        <v>0.33333333333333331</v>
      </c>
      <c r="CR51" s="382">
        <v>0.33333333333333331</v>
      </c>
      <c r="CS51" s="382">
        <v>0.33333333333333331</v>
      </c>
      <c r="CT51" s="382">
        <v>0.33333333333333331</v>
      </c>
      <c r="CU51" s="382">
        <v>0.5</v>
      </c>
      <c r="CV51" s="382">
        <v>0.5</v>
      </c>
      <c r="CW51" s="382">
        <v>0.33333333333333331</v>
      </c>
      <c r="CX51" s="382">
        <v>0.33333333333333331</v>
      </c>
      <c r="CY51" s="382">
        <v>0.33333333333333331</v>
      </c>
      <c r="CZ51" s="382">
        <v>0.33333333333333331</v>
      </c>
      <c r="DA51" s="382">
        <v>0.33333333333333331</v>
      </c>
      <c r="DB51" s="382">
        <v>0.33333333333333331</v>
      </c>
    </row>
    <row r="52" spans="1:107" ht="14.25" hidden="1" thickBot="1" x14ac:dyDescent="0.2">
      <c r="B52" s="204"/>
      <c r="C52" s="623"/>
      <c r="D52" s="585">
        <v>4</v>
      </c>
      <c r="E52" s="567" t="s">
        <v>309</v>
      </c>
      <c r="F52" s="738"/>
      <c r="G52"/>
      <c r="H52" s="776">
        <f t="shared" si="22"/>
        <v>0</v>
      </c>
      <c r="I52" s="795">
        <f t="shared" si="23"/>
        <v>0</v>
      </c>
      <c r="J52"/>
      <c r="K52" s="1">
        <f t="shared" si="41"/>
        <v>0</v>
      </c>
      <c r="L52" s="1">
        <f t="shared" si="41"/>
        <v>0</v>
      </c>
      <c r="M52" s="1">
        <f t="shared" si="41"/>
        <v>0</v>
      </c>
      <c r="N52" s="1">
        <f t="shared" si="41"/>
        <v>0</v>
      </c>
      <c r="O52" s="1">
        <f t="shared" si="41"/>
        <v>0</v>
      </c>
      <c r="P52" s="1">
        <f t="shared" si="41"/>
        <v>0</v>
      </c>
      <c r="Q52" s="1">
        <f t="shared" si="40"/>
        <v>0</v>
      </c>
      <c r="R52" s="1">
        <f t="shared" si="40"/>
        <v>0</v>
      </c>
      <c r="S52" s="1">
        <f t="shared" si="40"/>
        <v>0</v>
      </c>
      <c r="T52" s="1">
        <f t="shared" si="40"/>
        <v>0</v>
      </c>
      <c r="U52" s="1">
        <f t="shared" si="40"/>
        <v>0</v>
      </c>
      <c r="V52" s="1">
        <f t="shared" si="40"/>
        <v>0</v>
      </c>
      <c r="W52" s="1">
        <f t="shared" si="40"/>
        <v>0</v>
      </c>
      <c r="X52"/>
      <c r="Y52" s="674"/>
      <c r="Z52" s="674"/>
      <c r="AA52" s="674"/>
      <c r="AB52" s="674"/>
      <c r="AC52" s="674"/>
      <c r="AD52" s="674"/>
      <c r="AE52" s="674"/>
      <c r="AF52" s="674"/>
      <c r="AG52" s="674"/>
      <c r="AH52" s="674"/>
      <c r="AI52" s="674"/>
      <c r="AJ52" s="674"/>
      <c r="AK52" s="674"/>
      <c r="AL52"/>
      <c r="AN52" s="393" t="str">
        <f t="shared" si="24"/>
        <v>4.1.4</v>
      </c>
      <c r="AO52" s="393" t="str">
        <f t="shared" si="25"/>
        <v xml:space="preserve"> Q1 4.1</v>
      </c>
      <c r="AP52" s="443" t="str">
        <f t="shared" si="26"/>
        <v xml:space="preserve"> レジオネラ対策</v>
      </c>
      <c r="AQ52" s="368">
        <f t="shared" si="27"/>
        <v>0.25</v>
      </c>
      <c r="AR52" s="368">
        <f t="shared" si="28"/>
        <v>0.25</v>
      </c>
      <c r="AS52" s="368">
        <f t="shared" si="29"/>
        <v>0.25</v>
      </c>
      <c r="AT52" s="368">
        <f t="shared" si="30"/>
        <v>0.25</v>
      </c>
      <c r="AU52" s="368">
        <f t="shared" si="31"/>
        <v>0.25</v>
      </c>
      <c r="AV52" s="368">
        <f t="shared" si="32"/>
        <v>0</v>
      </c>
      <c r="AW52" s="368">
        <f t="shared" si="33"/>
        <v>0</v>
      </c>
      <c r="AX52" s="374">
        <f t="shared" si="34"/>
        <v>0.25</v>
      </c>
      <c r="AY52" s="368">
        <f t="shared" si="35"/>
        <v>0.25</v>
      </c>
      <c r="AZ52" s="368">
        <f t="shared" si="36"/>
        <v>0.25</v>
      </c>
      <c r="BA52" s="369">
        <f t="shared" si="37"/>
        <v>0.25</v>
      </c>
      <c r="BB52" s="368">
        <f t="shared" si="38"/>
        <v>0.25</v>
      </c>
      <c r="BC52" s="368">
        <f t="shared" si="39"/>
        <v>0.25</v>
      </c>
      <c r="BE52" s="393" t="s">
        <v>764</v>
      </c>
      <c r="BF52" s="425" t="s">
        <v>50</v>
      </c>
      <c r="BG52" s="548" t="s">
        <v>53</v>
      </c>
      <c r="BH52" s="382">
        <v>0.25</v>
      </c>
      <c r="BI52" s="382">
        <v>0.25</v>
      </c>
      <c r="BJ52" s="382">
        <v>0.25</v>
      </c>
      <c r="BK52" s="382">
        <v>0.25</v>
      </c>
      <c r="BL52" s="382">
        <v>0.25</v>
      </c>
      <c r="BM52" s="382"/>
      <c r="BN52" s="382"/>
      <c r="BO52" s="383">
        <v>0.25</v>
      </c>
      <c r="BP52" s="382">
        <v>0.25</v>
      </c>
      <c r="BQ52" s="371">
        <v>0.25</v>
      </c>
      <c r="BR52" s="373">
        <v>0.25</v>
      </c>
      <c r="BS52" s="371">
        <v>0.25</v>
      </c>
      <c r="BT52" s="371">
        <v>0.25</v>
      </c>
      <c r="BV52" s="393" t="s">
        <v>563</v>
      </c>
      <c r="BW52" s="425" t="s">
        <v>50</v>
      </c>
      <c r="BX52" s="548" t="s">
        <v>53</v>
      </c>
      <c r="BY52" s="382">
        <v>0.33333333333333331</v>
      </c>
      <c r="BZ52" s="382">
        <v>0.33333333333333331</v>
      </c>
      <c r="CA52" s="382">
        <v>0.33333333333333331</v>
      </c>
      <c r="CB52" s="382">
        <v>0.33333333333333331</v>
      </c>
      <c r="CC52" s="382">
        <v>0.33333333333333331</v>
      </c>
      <c r="CD52" s="382"/>
      <c r="CE52" s="382"/>
      <c r="CF52" s="382">
        <v>0.33333333333333331</v>
      </c>
      <c r="CG52" s="382">
        <v>0.33333333333333331</v>
      </c>
      <c r="CH52" s="382">
        <v>0.33333333333333331</v>
      </c>
      <c r="CI52" s="382">
        <v>0.33333333333333331</v>
      </c>
      <c r="CJ52" s="382">
        <v>0.33333333333333331</v>
      </c>
      <c r="CK52" s="382">
        <v>0.33333333333333331</v>
      </c>
      <c r="CM52" s="393" t="s">
        <v>713</v>
      </c>
      <c r="CN52" s="425" t="s">
        <v>50</v>
      </c>
      <c r="CO52" s="548" t="s">
        <v>53</v>
      </c>
      <c r="CP52" s="382">
        <v>0.33333333333333331</v>
      </c>
      <c r="CQ52" s="382">
        <v>0.33333333333333331</v>
      </c>
      <c r="CR52" s="382">
        <v>0.33333333333333331</v>
      </c>
      <c r="CS52" s="382">
        <v>0.33333333333333331</v>
      </c>
      <c r="CT52" s="382">
        <v>0.33333333333333331</v>
      </c>
      <c r="CU52" s="382"/>
      <c r="CV52" s="382"/>
      <c r="CW52" s="382">
        <v>0.33333333333333331</v>
      </c>
      <c r="CX52" s="382">
        <v>0.33333333333333331</v>
      </c>
      <c r="CY52" s="382">
        <v>0.33333333333333331</v>
      </c>
      <c r="CZ52" s="382">
        <v>0.33333333333333331</v>
      </c>
      <c r="DA52" s="382">
        <v>0.33333333333333331</v>
      </c>
      <c r="DB52" s="382">
        <v>0.33333333333333331</v>
      </c>
    </row>
    <row r="53" spans="1:107" ht="14.25" thickBot="1" x14ac:dyDescent="0.2">
      <c r="B53" s="229"/>
      <c r="C53" s="205">
        <v>4.2</v>
      </c>
      <c r="D53" s="227" t="s">
        <v>310</v>
      </c>
      <c r="E53" s="246"/>
      <c r="F53" s="739"/>
      <c r="G53"/>
      <c r="H53" s="782"/>
      <c r="I53" s="694"/>
      <c r="J53"/>
      <c r="K53" s="1">
        <f t="shared" si="41"/>
        <v>0</v>
      </c>
      <c r="L53" s="1">
        <f t="shared" si="41"/>
        <v>0</v>
      </c>
      <c r="M53" s="1">
        <f t="shared" si="41"/>
        <v>0</v>
      </c>
      <c r="N53" s="1">
        <f t="shared" si="41"/>
        <v>0</v>
      </c>
      <c r="O53" s="1">
        <f t="shared" si="41"/>
        <v>0</v>
      </c>
      <c r="P53" s="1">
        <f t="shared" si="41"/>
        <v>0</v>
      </c>
      <c r="Q53" s="1">
        <f t="shared" si="40"/>
        <v>0</v>
      </c>
      <c r="R53" s="1">
        <f t="shared" si="40"/>
        <v>0</v>
      </c>
      <c r="S53" s="1">
        <f t="shared" si="40"/>
        <v>0</v>
      </c>
      <c r="T53" s="1">
        <f t="shared" si="40"/>
        <v>0</v>
      </c>
      <c r="U53" s="1">
        <f t="shared" si="40"/>
        <v>0</v>
      </c>
      <c r="V53" s="1">
        <f t="shared" si="40"/>
        <v>0</v>
      </c>
      <c r="W53" s="1">
        <f t="shared" si="40"/>
        <v>0</v>
      </c>
      <c r="X53"/>
      <c r="Y53" s="695" t="s">
        <v>838</v>
      </c>
      <c r="Z53" s="695" t="s">
        <v>838</v>
      </c>
      <c r="AA53" s="695" t="s">
        <v>838</v>
      </c>
      <c r="AB53" s="695" t="s">
        <v>838</v>
      </c>
      <c r="AC53" s="695" t="s">
        <v>838</v>
      </c>
      <c r="AD53" s="695" t="s">
        <v>838</v>
      </c>
      <c r="AE53" s="695" t="s">
        <v>838</v>
      </c>
      <c r="AF53" s="695" t="s">
        <v>838</v>
      </c>
      <c r="AG53" s="695" t="s">
        <v>838</v>
      </c>
      <c r="AH53" s="695" t="s">
        <v>838</v>
      </c>
      <c r="AI53" s="695" t="s">
        <v>838</v>
      </c>
      <c r="AJ53" s="695" t="s">
        <v>838</v>
      </c>
      <c r="AK53" s="695" t="s">
        <v>838</v>
      </c>
      <c r="AL53"/>
      <c r="AN53" s="393">
        <f t="shared" si="24"/>
        <v>4.2</v>
      </c>
      <c r="AO53" s="393" t="str">
        <f t="shared" si="25"/>
        <v xml:space="preserve"> Q1 4</v>
      </c>
      <c r="AP53" s="443" t="str">
        <f t="shared" si="26"/>
        <v>換気</v>
      </c>
      <c r="AQ53" s="368">
        <f t="shared" si="27"/>
        <v>0.3</v>
      </c>
      <c r="AR53" s="368">
        <f t="shared" si="28"/>
        <v>0.3</v>
      </c>
      <c r="AS53" s="368">
        <f t="shared" si="29"/>
        <v>0.3</v>
      </c>
      <c r="AT53" s="368">
        <f t="shared" si="30"/>
        <v>0.3</v>
      </c>
      <c r="AU53" s="368">
        <f t="shared" si="31"/>
        <v>0.3</v>
      </c>
      <c r="AV53" s="368">
        <f t="shared" si="32"/>
        <v>0.3</v>
      </c>
      <c r="AW53" s="368">
        <f t="shared" si="33"/>
        <v>0.4</v>
      </c>
      <c r="AX53" s="374">
        <f t="shared" si="34"/>
        <v>0.3</v>
      </c>
      <c r="AY53" s="368">
        <f t="shared" si="35"/>
        <v>0.3</v>
      </c>
      <c r="AZ53" s="368">
        <f t="shared" si="36"/>
        <v>0.3</v>
      </c>
      <c r="BA53" s="369">
        <f t="shared" si="37"/>
        <v>0.375</v>
      </c>
      <c r="BB53" s="368">
        <f t="shared" si="38"/>
        <v>0.375</v>
      </c>
      <c r="BC53" s="368">
        <f t="shared" si="39"/>
        <v>0.375</v>
      </c>
      <c r="BE53" s="393">
        <v>4.2</v>
      </c>
      <c r="BF53" s="425" t="s">
        <v>49</v>
      </c>
      <c r="BG53" s="443" t="s">
        <v>310</v>
      </c>
      <c r="BH53" s="382">
        <v>0.3</v>
      </c>
      <c r="BI53" s="382">
        <v>0.3</v>
      </c>
      <c r="BJ53" s="382">
        <v>0.3</v>
      </c>
      <c r="BK53" s="382">
        <v>0.3</v>
      </c>
      <c r="BL53" s="382">
        <v>0.3</v>
      </c>
      <c r="BM53" s="382">
        <v>0.3</v>
      </c>
      <c r="BN53" s="382">
        <v>0.4</v>
      </c>
      <c r="BO53" s="383">
        <v>0.3</v>
      </c>
      <c r="BP53" s="382">
        <v>0.3</v>
      </c>
      <c r="BQ53" s="371">
        <v>0.3</v>
      </c>
      <c r="BR53" s="373">
        <v>0.375</v>
      </c>
      <c r="BS53" s="371">
        <v>0.375</v>
      </c>
      <c r="BT53" s="371">
        <v>0.375</v>
      </c>
      <c r="BV53" s="393">
        <v>4.2</v>
      </c>
      <c r="BW53" s="425" t="s">
        <v>49</v>
      </c>
      <c r="BX53" s="443" t="s">
        <v>310</v>
      </c>
      <c r="BY53" s="382">
        <v>0.3</v>
      </c>
      <c r="BZ53" s="382">
        <v>0.3</v>
      </c>
      <c r="CA53" s="382">
        <v>0.3</v>
      </c>
      <c r="CB53" s="382">
        <v>0.3</v>
      </c>
      <c r="CC53" s="382">
        <v>0.3</v>
      </c>
      <c r="CD53" s="382">
        <v>0.3</v>
      </c>
      <c r="CE53" s="382">
        <v>0.4</v>
      </c>
      <c r="CF53" s="383">
        <v>0.3</v>
      </c>
      <c r="CG53" s="382">
        <v>0.3</v>
      </c>
      <c r="CH53" s="382">
        <v>0.3</v>
      </c>
      <c r="CI53" s="384">
        <v>0.375</v>
      </c>
      <c r="CJ53" s="382">
        <v>0.375</v>
      </c>
      <c r="CK53" s="382">
        <v>0.375</v>
      </c>
      <c r="CM53" s="393">
        <v>4.2</v>
      </c>
      <c r="CN53" s="425" t="s">
        <v>49</v>
      </c>
      <c r="CO53" s="443" t="s">
        <v>310</v>
      </c>
      <c r="CP53" s="382">
        <v>0.3</v>
      </c>
      <c r="CQ53" s="382">
        <v>0.3</v>
      </c>
      <c r="CR53" s="382">
        <v>0.3</v>
      </c>
      <c r="CS53" s="382">
        <v>0.3</v>
      </c>
      <c r="CT53" s="382">
        <v>0.3</v>
      </c>
      <c r="CU53" s="382">
        <v>0.3</v>
      </c>
      <c r="CV53" s="382">
        <v>0.4</v>
      </c>
      <c r="CW53" s="383">
        <v>0.3</v>
      </c>
      <c r="CX53" s="382">
        <v>0.3</v>
      </c>
      <c r="CY53" s="382">
        <v>0.3</v>
      </c>
      <c r="CZ53" s="384">
        <v>0.375</v>
      </c>
      <c r="DA53" s="382">
        <v>0.375</v>
      </c>
      <c r="DB53" s="382">
        <v>0.375</v>
      </c>
    </row>
    <row r="54" spans="1:107" x14ac:dyDescent="0.15">
      <c r="B54" s="229"/>
      <c r="C54" s="624"/>
      <c r="D54" s="211">
        <v>1</v>
      </c>
      <c r="E54" s="223" t="s">
        <v>311</v>
      </c>
      <c r="F54" s="741"/>
      <c r="G54"/>
      <c r="H54" s="778">
        <f>IF(SUMPRODUCT($Y$7:$AH$7,K54:T54)=0,0,SUMPRODUCT($Y$7:$AH$7,Y54:AH54)/SUMPRODUCT($Y$7:$AH$7,K54:T54))</f>
        <v>4</v>
      </c>
      <c r="I54" s="796">
        <f>IF(SUMPRODUCT($AI$7:$AK$7,U54:W54)=0,0,SUMPRODUCT($AI$7:$AK$7,AI54:AK56)/SUMPRODUCT($AI$7:$AK$7,U54:W54))</f>
        <v>0</v>
      </c>
      <c r="J54"/>
      <c r="K54" s="1">
        <f t="shared" si="41"/>
        <v>1</v>
      </c>
      <c r="L54" s="1">
        <f t="shared" si="41"/>
        <v>0</v>
      </c>
      <c r="M54" s="1">
        <f t="shared" si="41"/>
        <v>0</v>
      </c>
      <c r="N54" s="1">
        <f t="shared" si="41"/>
        <v>0</v>
      </c>
      <c r="O54" s="1">
        <f t="shared" si="41"/>
        <v>0</v>
      </c>
      <c r="P54" s="1">
        <f t="shared" si="41"/>
        <v>0</v>
      </c>
      <c r="Q54" s="1">
        <f t="shared" si="40"/>
        <v>0</v>
      </c>
      <c r="R54" s="1">
        <f t="shared" si="40"/>
        <v>0</v>
      </c>
      <c r="S54" s="1">
        <f t="shared" si="40"/>
        <v>0</v>
      </c>
      <c r="T54" s="1">
        <f t="shared" si="40"/>
        <v>0</v>
      </c>
      <c r="U54" s="1">
        <f t="shared" si="40"/>
        <v>0</v>
      </c>
      <c r="V54" s="1">
        <f t="shared" si="40"/>
        <v>0</v>
      </c>
      <c r="W54" s="1">
        <f t="shared" si="40"/>
        <v>0</v>
      </c>
      <c r="X54"/>
      <c r="Y54" s="679">
        <v>4</v>
      </c>
      <c r="Z54" s="679"/>
      <c r="AA54" s="679"/>
      <c r="AB54" s="679"/>
      <c r="AC54" s="679"/>
      <c r="AD54" s="679"/>
      <c r="AE54" s="679"/>
      <c r="AF54" s="679"/>
      <c r="AG54" s="679"/>
      <c r="AH54" s="679"/>
      <c r="AI54" s="679"/>
      <c r="AJ54" s="679"/>
      <c r="AK54" s="679"/>
      <c r="AL54"/>
      <c r="AN54" s="393" t="str">
        <f t="shared" si="24"/>
        <v>4.2.1</v>
      </c>
      <c r="AO54" s="393" t="str">
        <f t="shared" si="25"/>
        <v xml:space="preserve"> Q1 4.2</v>
      </c>
      <c r="AP54" s="443" t="str">
        <f t="shared" si="26"/>
        <v>換気量</v>
      </c>
      <c r="AQ54" s="368">
        <f t="shared" si="27"/>
        <v>0.25</v>
      </c>
      <c r="AR54" s="368">
        <f t="shared" si="28"/>
        <v>0.25</v>
      </c>
      <c r="AS54" s="368">
        <f t="shared" si="29"/>
        <v>0.33333333333333331</v>
      </c>
      <c r="AT54" s="368">
        <f t="shared" si="30"/>
        <v>0.33333333333333331</v>
      </c>
      <c r="AU54" s="368">
        <f t="shared" si="31"/>
        <v>0.33333333333333331</v>
      </c>
      <c r="AV54" s="368">
        <f t="shared" si="32"/>
        <v>0.33333333333333331</v>
      </c>
      <c r="AW54" s="368">
        <f t="shared" si="33"/>
        <v>0</v>
      </c>
      <c r="AX54" s="374">
        <f t="shared" si="34"/>
        <v>0.33333333333333331</v>
      </c>
      <c r="AY54" s="368">
        <f t="shared" si="35"/>
        <v>0.25</v>
      </c>
      <c r="AZ54" s="368">
        <f t="shared" si="36"/>
        <v>0.25</v>
      </c>
      <c r="BA54" s="369">
        <f t="shared" si="37"/>
        <v>0.25</v>
      </c>
      <c r="BB54" s="368">
        <f t="shared" si="38"/>
        <v>0.25</v>
      </c>
      <c r="BC54" s="368">
        <f t="shared" si="39"/>
        <v>0</v>
      </c>
      <c r="BE54" s="393" t="s">
        <v>564</v>
      </c>
      <c r="BF54" s="425" t="s">
        <v>54</v>
      </c>
      <c r="BG54" s="548" t="s">
        <v>55</v>
      </c>
      <c r="BH54" s="382">
        <v>0.25</v>
      </c>
      <c r="BI54" s="382">
        <v>0.25</v>
      </c>
      <c r="BJ54" s="385">
        <v>0.33333333333333331</v>
      </c>
      <c r="BK54" s="385">
        <v>0.33333333333333331</v>
      </c>
      <c r="BL54" s="385">
        <v>0.33333333333333331</v>
      </c>
      <c r="BM54" s="385">
        <v>0.33333333333333331</v>
      </c>
      <c r="BN54" s="382"/>
      <c r="BO54" s="385">
        <v>0.33333333333333331</v>
      </c>
      <c r="BP54" s="382">
        <v>0.25</v>
      </c>
      <c r="BQ54" s="371">
        <v>0.25</v>
      </c>
      <c r="BR54" s="373">
        <v>0.25</v>
      </c>
      <c r="BS54" s="371">
        <v>0.25</v>
      </c>
      <c r="BT54" s="371"/>
      <c r="BV54" s="393" t="s">
        <v>564</v>
      </c>
      <c r="BW54" s="425" t="s">
        <v>54</v>
      </c>
      <c r="BX54" s="548" t="s">
        <v>55</v>
      </c>
      <c r="BY54" s="382">
        <v>0.25</v>
      </c>
      <c r="BZ54" s="382">
        <v>0.25</v>
      </c>
      <c r="CA54" s="382">
        <v>0.33333333333333331</v>
      </c>
      <c r="CB54" s="382">
        <v>0.33333333333333331</v>
      </c>
      <c r="CC54" s="382">
        <v>0.33333333333333331</v>
      </c>
      <c r="CD54" s="382">
        <v>0.33333333333333331</v>
      </c>
      <c r="CE54" s="382">
        <v>0.5</v>
      </c>
      <c r="CF54" s="382">
        <v>0.33333333333333331</v>
      </c>
      <c r="CG54" s="382">
        <v>0.25</v>
      </c>
      <c r="CH54" s="382">
        <v>0.25</v>
      </c>
      <c r="CI54" s="384">
        <v>0.25</v>
      </c>
      <c r="CJ54" s="382">
        <v>0.25</v>
      </c>
      <c r="CK54" s="382">
        <v>0.25</v>
      </c>
      <c r="CM54" s="393" t="s">
        <v>564</v>
      </c>
      <c r="CN54" s="425" t="s">
        <v>54</v>
      </c>
      <c r="CO54" s="548" t="s">
        <v>55</v>
      </c>
      <c r="CP54" s="382">
        <v>0.25</v>
      </c>
      <c r="CQ54" s="382">
        <v>0.25</v>
      </c>
      <c r="CR54" s="382">
        <v>0.33333333333333331</v>
      </c>
      <c r="CS54" s="382">
        <v>0.33333333333333331</v>
      </c>
      <c r="CT54" s="382">
        <v>0.33333333333333331</v>
      </c>
      <c r="CU54" s="382">
        <v>0.33333333333333331</v>
      </c>
      <c r="CV54" s="382">
        <v>0.5</v>
      </c>
      <c r="CW54" s="382">
        <v>0.33333333333333331</v>
      </c>
      <c r="CX54" s="382">
        <v>0.25</v>
      </c>
      <c r="CY54" s="382">
        <v>0.25</v>
      </c>
      <c r="CZ54" s="384">
        <v>0.25</v>
      </c>
      <c r="DA54" s="382">
        <v>0.25</v>
      </c>
      <c r="DB54" s="382">
        <v>0.25</v>
      </c>
    </row>
    <row r="55" spans="1:107" x14ac:dyDescent="0.15">
      <c r="B55" s="229"/>
      <c r="C55" s="624"/>
      <c r="D55" s="211">
        <v>2</v>
      </c>
      <c r="E55" s="223" t="s">
        <v>312</v>
      </c>
      <c r="F55" s="739"/>
      <c r="G55"/>
      <c r="H55" s="779">
        <f>IF(SUMPRODUCT($Y$7:$AH$7,K55:T55)=0,0,SUMPRODUCT($Y$7:$AH$7,Y55:AH55)/SUMPRODUCT($Y$7:$AH$7,K55:T55))</f>
        <v>4</v>
      </c>
      <c r="I55" s="700">
        <f>IF(SUMPRODUCT($AI$7:$AK$7,U55:W55)=0,0,SUMPRODUCT($AI$7:$AK$7,AI55:AK57)/SUMPRODUCT($AI$7:$AK$7,U55:W55))</f>
        <v>0</v>
      </c>
      <c r="J55"/>
      <c r="K55" s="1">
        <f t="shared" si="41"/>
        <v>1</v>
      </c>
      <c r="L55" s="1">
        <f t="shared" si="41"/>
        <v>0</v>
      </c>
      <c r="M55" s="1">
        <f t="shared" si="41"/>
        <v>0</v>
      </c>
      <c r="N55" s="1">
        <f t="shared" si="41"/>
        <v>0</v>
      </c>
      <c r="O55" s="1">
        <f t="shared" si="41"/>
        <v>0</v>
      </c>
      <c r="P55" s="1">
        <f t="shared" si="41"/>
        <v>0</v>
      </c>
      <c r="Q55" s="1">
        <f t="shared" si="40"/>
        <v>0</v>
      </c>
      <c r="R55" s="1">
        <f t="shared" si="40"/>
        <v>0</v>
      </c>
      <c r="S55" s="1">
        <f t="shared" si="40"/>
        <v>0</v>
      </c>
      <c r="T55" s="1">
        <f t="shared" si="40"/>
        <v>0</v>
      </c>
      <c r="U55" s="1">
        <f t="shared" si="40"/>
        <v>0</v>
      </c>
      <c r="V55" s="1">
        <f t="shared" si="40"/>
        <v>0</v>
      </c>
      <c r="W55" s="1">
        <f t="shared" si="40"/>
        <v>0</v>
      </c>
      <c r="X55"/>
      <c r="Y55" s="681">
        <v>4</v>
      </c>
      <c r="Z55" s="681"/>
      <c r="AA55" s="681"/>
      <c r="AB55" s="681"/>
      <c r="AC55" s="681"/>
      <c r="AD55" s="681"/>
      <c r="AE55" s="681"/>
      <c r="AF55" s="681"/>
      <c r="AG55" s="681"/>
      <c r="AH55" s="681"/>
      <c r="AI55" s="681"/>
      <c r="AJ55" s="681"/>
      <c r="AK55" s="681"/>
      <c r="AL55"/>
      <c r="AN55" s="393" t="str">
        <f t="shared" si="24"/>
        <v>4.2.2</v>
      </c>
      <c r="AO55" s="393" t="str">
        <f t="shared" si="25"/>
        <v xml:space="preserve"> Q1 4.2</v>
      </c>
      <c r="AP55" s="443" t="str">
        <f t="shared" si="26"/>
        <v>自然換気性能</v>
      </c>
      <c r="AQ55" s="368">
        <f t="shared" si="27"/>
        <v>0.25</v>
      </c>
      <c r="AR55" s="368">
        <f t="shared" si="28"/>
        <v>0.25</v>
      </c>
      <c r="AS55" s="368">
        <f t="shared" si="29"/>
        <v>0</v>
      </c>
      <c r="AT55" s="368">
        <f t="shared" si="30"/>
        <v>0</v>
      </c>
      <c r="AU55" s="368">
        <f t="shared" si="31"/>
        <v>0</v>
      </c>
      <c r="AV55" s="368">
        <f t="shared" si="32"/>
        <v>0</v>
      </c>
      <c r="AW55" s="368">
        <f t="shared" si="33"/>
        <v>0</v>
      </c>
      <c r="AX55" s="374">
        <f t="shared" si="34"/>
        <v>0</v>
      </c>
      <c r="AY55" s="368">
        <f t="shared" si="35"/>
        <v>0.25</v>
      </c>
      <c r="AZ55" s="368">
        <f t="shared" si="36"/>
        <v>0.25</v>
      </c>
      <c r="BA55" s="369">
        <f t="shared" si="37"/>
        <v>0.25</v>
      </c>
      <c r="BB55" s="368">
        <f t="shared" si="38"/>
        <v>0.25</v>
      </c>
      <c r="BC55" s="368">
        <f t="shared" si="39"/>
        <v>0.33</v>
      </c>
      <c r="BE55" s="393" t="s">
        <v>566</v>
      </c>
      <c r="BF55" s="425" t="s">
        <v>54</v>
      </c>
      <c r="BG55" s="548" t="s">
        <v>56</v>
      </c>
      <c r="BH55" s="382">
        <v>0.25</v>
      </c>
      <c r="BI55" s="382">
        <v>0.25</v>
      </c>
      <c r="BJ55" s="382"/>
      <c r="BK55" s="382"/>
      <c r="BL55" s="382"/>
      <c r="BM55" s="382"/>
      <c r="BN55" s="382"/>
      <c r="BO55" s="383"/>
      <c r="BP55" s="382">
        <v>0.25</v>
      </c>
      <c r="BQ55" s="371">
        <v>0.25</v>
      </c>
      <c r="BR55" s="373">
        <v>0.25</v>
      </c>
      <c r="BS55" s="371">
        <v>0.25</v>
      </c>
      <c r="BT55" s="371">
        <v>0.33</v>
      </c>
      <c r="BV55" s="393" t="s">
        <v>566</v>
      </c>
      <c r="BW55" s="425" t="s">
        <v>54</v>
      </c>
      <c r="BX55" s="548" t="s">
        <v>56</v>
      </c>
      <c r="BY55" s="382">
        <v>0.25</v>
      </c>
      <c r="BZ55" s="382">
        <v>0.25</v>
      </c>
      <c r="CA55" s="382"/>
      <c r="CB55" s="382"/>
      <c r="CC55" s="382"/>
      <c r="CD55" s="382"/>
      <c r="CE55" s="382"/>
      <c r="CF55" s="383"/>
      <c r="CG55" s="382">
        <v>0.25</v>
      </c>
      <c r="CH55" s="382">
        <v>0.25</v>
      </c>
      <c r="CI55" s="384">
        <v>0.25</v>
      </c>
      <c r="CJ55" s="382">
        <v>0.25</v>
      </c>
      <c r="CK55" s="382">
        <v>0.25</v>
      </c>
      <c r="CM55" s="393" t="s">
        <v>566</v>
      </c>
      <c r="CN55" s="425" t="s">
        <v>54</v>
      </c>
      <c r="CO55" s="548" t="s">
        <v>56</v>
      </c>
      <c r="CP55" s="382">
        <v>0.25</v>
      </c>
      <c r="CQ55" s="382">
        <v>0.25</v>
      </c>
      <c r="CR55" s="382"/>
      <c r="CS55" s="382"/>
      <c r="CT55" s="382"/>
      <c r="CU55" s="382"/>
      <c r="CV55" s="382"/>
      <c r="CW55" s="383"/>
      <c r="CX55" s="382">
        <v>0.25</v>
      </c>
      <c r="CY55" s="382">
        <v>0.25</v>
      </c>
      <c r="CZ55" s="384">
        <v>0.25</v>
      </c>
      <c r="DA55" s="382">
        <v>0.25</v>
      </c>
      <c r="DB55" s="382">
        <v>0.25</v>
      </c>
    </row>
    <row r="56" spans="1:107" ht="14.25" thickBot="1" x14ac:dyDescent="0.2">
      <c r="B56" s="229"/>
      <c r="C56" s="624"/>
      <c r="D56" s="211">
        <v>3</v>
      </c>
      <c r="E56" s="223" t="s">
        <v>313</v>
      </c>
      <c r="F56" s="739"/>
      <c r="G56"/>
      <c r="H56" s="776">
        <f>IF(SUMPRODUCT($Y$7:$AH$7,K56:T56)=0,0,SUMPRODUCT($Y$7:$AH$7,Y56:AH56)/SUMPRODUCT($Y$7:$AH$7,K56:T56))</f>
        <v>4</v>
      </c>
      <c r="I56" s="795">
        <f>IF(SUMPRODUCT($AI$7:$AK$7,U56:W56)=0,0,SUMPRODUCT($AI$7:$AK$7,AI56:AK58)/SUMPRODUCT($AI$7:$AK$7,U56:W56))</f>
        <v>0</v>
      </c>
      <c r="J56"/>
      <c r="K56" s="1">
        <f t="shared" si="41"/>
        <v>1</v>
      </c>
      <c r="L56" s="1">
        <f t="shared" si="41"/>
        <v>0</v>
      </c>
      <c r="M56" s="1">
        <f t="shared" si="41"/>
        <v>0</v>
      </c>
      <c r="N56" s="1">
        <f t="shared" si="41"/>
        <v>0</v>
      </c>
      <c r="O56" s="1">
        <f t="shared" si="41"/>
        <v>0</v>
      </c>
      <c r="P56" s="1">
        <f t="shared" si="41"/>
        <v>0</v>
      </c>
      <c r="Q56" s="1">
        <f t="shared" si="40"/>
        <v>0</v>
      </c>
      <c r="R56" s="1">
        <f t="shared" si="40"/>
        <v>0</v>
      </c>
      <c r="S56" s="1">
        <f t="shared" si="40"/>
        <v>0</v>
      </c>
      <c r="T56" s="1">
        <f t="shared" si="40"/>
        <v>0</v>
      </c>
      <c r="U56" s="1">
        <f t="shared" si="40"/>
        <v>0</v>
      </c>
      <c r="V56" s="1">
        <f t="shared" si="40"/>
        <v>0</v>
      </c>
      <c r="W56" s="1">
        <f t="shared" si="40"/>
        <v>0</v>
      </c>
      <c r="X56"/>
      <c r="Y56" s="674">
        <v>4</v>
      </c>
      <c r="Z56" s="674"/>
      <c r="AA56" s="674"/>
      <c r="AB56" s="674"/>
      <c r="AC56" s="674"/>
      <c r="AD56" s="674"/>
      <c r="AE56" s="674"/>
      <c r="AF56" s="674"/>
      <c r="AG56" s="674"/>
      <c r="AH56" s="674"/>
      <c r="AI56" s="674"/>
      <c r="AJ56" s="674"/>
      <c r="AK56" s="674"/>
      <c r="AL56"/>
      <c r="AN56" s="393" t="str">
        <f t="shared" si="24"/>
        <v>4.2.3</v>
      </c>
      <c r="AO56" s="393" t="str">
        <f t="shared" si="25"/>
        <v xml:space="preserve"> Q1 4.2</v>
      </c>
      <c r="AP56" s="443" t="str">
        <f t="shared" si="26"/>
        <v>取り入れ外気への配慮</v>
      </c>
      <c r="AQ56" s="368">
        <f t="shared" si="27"/>
        <v>0.25</v>
      </c>
      <c r="AR56" s="368">
        <f t="shared" si="28"/>
        <v>0.25</v>
      </c>
      <c r="AS56" s="368">
        <f t="shared" si="29"/>
        <v>0.33333333333333331</v>
      </c>
      <c r="AT56" s="368">
        <f t="shared" si="30"/>
        <v>0.33333333333333331</v>
      </c>
      <c r="AU56" s="368">
        <f t="shared" si="31"/>
        <v>0.33333333333333331</v>
      </c>
      <c r="AV56" s="368">
        <f t="shared" si="32"/>
        <v>0.33333333333333331</v>
      </c>
      <c r="AW56" s="368">
        <f t="shared" si="33"/>
        <v>1</v>
      </c>
      <c r="AX56" s="374">
        <f t="shared" si="34"/>
        <v>0.33333333333333331</v>
      </c>
      <c r="AY56" s="368">
        <f t="shared" si="35"/>
        <v>0.25</v>
      </c>
      <c r="AZ56" s="368">
        <f t="shared" si="36"/>
        <v>0.25</v>
      </c>
      <c r="BA56" s="369">
        <f t="shared" si="37"/>
        <v>0.25</v>
      </c>
      <c r="BB56" s="368">
        <f t="shared" si="38"/>
        <v>0.25</v>
      </c>
      <c r="BC56" s="368">
        <f t="shared" si="39"/>
        <v>0.33</v>
      </c>
      <c r="BE56" s="393" t="s">
        <v>567</v>
      </c>
      <c r="BF56" s="425" t="s">
        <v>54</v>
      </c>
      <c r="BG56" s="548" t="s">
        <v>57</v>
      </c>
      <c r="BH56" s="382">
        <v>0.25</v>
      </c>
      <c r="BI56" s="382">
        <v>0.25</v>
      </c>
      <c r="BJ56" s="385">
        <v>0.33333333333333331</v>
      </c>
      <c r="BK56" s="385">
        <v>0.33333333333333331</v>
      </c>
      <c r="BL56" s="385">
        <v>0.33333333333333331</v>
      </c>
      <c r="BM56" s="385">
        <v>0.33333333333333331</v>
      </c>
      <c r="BN56" s="382">
        <v>1</v>
      </c>
      <c r="BO56" s="385">
        <v>0.33333333333333331</v>
      </c>
      <c r="BP56" s="382">
        <v>0.25</v>
      </c>
      <c r="BQ56" s="371">
        <v>0.25</v>
      </c>
      <c r="BR56" s="373">
        <v>0.25</v>
      </c>
      <c r="BS56" s="371">
        <v>0.25</v>
      </c>
      <c r="BT56" s="371">
        <v>0.33</v>
      </c>
      <c r="BV56" s="393" t="s">
        <v>567</v>
      </c>
      <c r="BW56" s="425" t="s">
        <v>54</v>
      </c>
      <c r="BX56" s="548" t="s">
        <v>57</v>
      </c>
      <c r="BY56" s="382">
        <v>0.25</v>
      </c>
      <c r="BZ56" s="382">
        <v>0.25</v>
      </c>
      <c r="CA56" s="382">
        <v>0.33333333333333331</v>
      </c>
      <c r="CB56" s="382">
        <v>0.33333333333333331</v>
      </c>
      <c r="CC56" s="382">
        <v>0.33333333333333331</v>
      </c>
      <c r="CD56" s="382">
        <v>0.33333333333333331</v>
      </c>
      <c r="CE56" s="382">
        <v>0.5</v>
      </c>
      <c r="CF56" s="382">
        <v>0.33333333333333331</v>
      </c>
      <c r="CG56" s="382">
        <v>0.25</v>
      </c>
      <c r="CH56" s="382">
        <v>0.25</v>
      </c>
      <c r="CI56" s="384">
        <v>0.25</v>
      </c>
      <c r="CJ56" s="382">
        <v>0.25</v>
      </c>
      <c r="CK56" s="382">
        <v>0.25</v>
      </c>
      <c r="CM56" s="393" t="s">
        <v>567</v>
      </c>
      <c r="CN56" s="425" t="s">
        <v>54</v>
      </c>
      <c r="CO56" s="548" t="s">
        <v>57</v>
      </c>
      <c r="CP56" s="382">
        <v>0.25</v>
      </c>
      <c r="CQ56" s="382">
        <v>0.25</v>
      </c>
      <c r="CR56" s="382">
        <v>0.33333333333333331</v>
      </c>
      <c r="CS56" s="382">
        <v>0.33333333333333331</v>
      </c>
      <c r="CT56" s="382">
        <v>0.33333333333333331</v>
      </c>
      <c r="CU56" s="382">
        <v>0.33333333333333331</v>
      </c>
      <c r="CV56" s="382">
        <v>0.5</v>
      </c>
      <c r="CW56" s="382">
        <v>0.33333333333333331</v>
      </c>
      <c r="CX56" s="382">
        <v>0.25</v>
      </c>
      <c r="CY56" s="382">
        <v>0.25</v>
      </c>
      <c r="CZ56" s="384">
        <v>0.25</v>
      </c>
      <c r="DA56" s="382">
        <v>0.25</v>
      </c>
      <c r="DB56" s="382">
        <v>0.25</v>
      </c>
    </row>
    <row r="57" spans="1:107" ht="14.25" hidden="1" thickBot="1" x14ac:dyDescent="0.2">
      <c r="B57" s="229"/>
      <c r="C57" s="625"/>
      <c r="D57" s="585">
        <v>4</v>
      </c>
      <c r="E57" s="567" t="s">
        <v>314</v>
      </c>
      <c r="F57" s="739"/>
      <c r="G57"/>
      <c r="H57" s="776">
        <f t="shared" si="22"/>
        <v>0</v>
      </c>
      <c r="I57" s="795">
        <f t="shared" si="23"/>
        <v>0</v>
      </c>
      <c r="J57"/>
      <c r="K57" s="1">
        <f t="shared" si="41"/>
        <v>0</v>
      </c>
      <c r="L57" s="1">
        <f t="shared" si="41"/>
        <v>0</v>
      </c>
      <c r="M57" s="1">
        <f t="shared" si="41"/>
        <v>0</v>
      </c>
      <c r="N57" s="1">
        <f t="shared" si="41"/>
        <v>0</v>
      </c>
      <c r="O57" s="1">
        <f t="shared" si="41"/>
        <v>0</v>
      </c>
      <c r="P57" s="1">
        <f t="shared" si="41"/>
        <v>0</v>
      </c>
      <c r="Q57" s="1">
        <f t="shared" si="40"/>
        <v>0</v>
      </c>
      <c r="R57" s="1">
        <f t="shared" si="40"/>
        <v>0</v>
      </c>
      <c r="S57" s="1">
        <f t="shared" si="40"/>
        <v>0</v>
      </c>
      <c r="T57" s="1">
        <f t="shared" si="40"/>
        <v>0</v>
      </c>
      <c r="U57" s="1">
        <f t="shared" si="40"/>
        <v>0</v>
      </c>
      <c r="V57" s="1">
        <f t="shared" si="40"/>
        <v>0</v>
      </c>
      <c r="W57" s="1">
        <f t="shared" si="40"/>
        <v>0</v>
      </c>
      <c r="X57"/>
      <c r="Y57" s="674" t="s">
        <v>838</v>
      </c>
      <c r="Z57" s="674" t="s">
        <v>838</v>
      </c>
      <c r="AA57" s="674" t="s">
        <v>838</v>
      </c>
      <c r="AB57" s="674" t="s">
        <v>838</v>
      </c>
      <c r="AC57" s="674" t="s">
        <v>838</v>
      </c>
      <c r="AD57" s="674" t="s">
        <v>838</v>
      </c>
      <c r="AE57" s="674" t="s">
        <v>838</v>
      </c>
      <c r="AF57" s="674" t="s">
        <v>838</v>
      </c>
      <c r="AG57" s="674" t="s">
        <v>838</v>
      </c>
      <c r="AH57" s="674" t="s">
        <v>838</v>
      </c>
      <c r="AI57" s="674" t="s">
        <v>838</v>
      </c>
      <c r="AJ57" s="674" t="s">
        <v>838</v>
      </c>
      <c r="AK57" s="674" t="s">
        <v>838</v>
      </c>
      <c r="AL57"/>
      <c r="AN57" s="393" t="str">
        <f t="shared" si="24"/>
        <v>4.2.4</v>
      </c>
      <c r="AO57" s="393" t="str">
        <f t="shared" si="25"/>
        <v xml:space="preserve"> Q1 4.2</v>
      </c>
      <c r="AP57" s="443" t="str">
        <f t="shared" si="26"/>
        <v>給気計画</v>
      </c>
      <c r="AQ57" s="368">
        <f t="shared" si="27"/>
        <v>0.25</v>
      </c>
      <c r="AR57" s="368">
        <f t="shared" si="28"/>
        <v>0.25</v>
      </c>
      <c r="AS57" s="368">
        <f t="shared" si="29"/>
        <v>0.33333333333333331</v>
      </c>
      <c r="AT57" s="368">
        <f t="shared" si="30"/>
        <v>0.33333333333333331</v>
      </c>
      <c r="AU57" s="368">
        <f t="shared" si="31"/>
        <v>0.33333333333333331</v>
      </c>
      <c r="AV57" s="368">
        <f t="shared" si="32"/>
        <v>0.33333333333333331</v>
      </c>
      <c r="AW57" s="368">
        <f t="shared" si="33"/>
        <v>0</v>
      </c>
      <c r="AX57" s="374">
        <f t="shared" si="34"/>
        <v>0.33333333333333331</v>
      </c>
      <c r="AY57" s="368">
        <f t="shared" si="35"/>
        <v>0.25</v>
      </c>
      <c r="AZ57" s="368">
        <f t="shared" si="36"/>
        <v>0.25</v>
      </c>
      <c r="BA57" s="369">
        <f t="shared" si="37"/>
        <v>0.25</v>
      </c>
      <c r="BB57" s="368">
        <f t="shared" si="38"/>
        <v>0.25</v>
      </c>
      <c r="BC57" s="368">
        <f t="shared" si="39"/>
        <v>0.33</v>
      </c>
      <c r="BE57" s="393" t="s">
        <v>568</v>
      </c>
      <c r="BF57" s="425" t="s">
        <v>54</v>
      </c>
      <c r="BG57" s="548" t="s">
        <v>569</v>
      </c>
      <c r="BH57" s="556">
        <v>0.25</v>
      </c>
      <c r="BI57" s="556">
        <v>0.25</v>
      </c>
      <c r="BJ57" s="560">
        <v>0.33333333333333331</v>
      </c>
      <c r="BK57" s="560">
        <v>0.33333333333333331</v>
      </c>
      <c r="BL57" s="560">
        <v>0.33333333333333331</v>
      </c>
      <c r="BM57" s="560">
        <v>0.33333333333333331</v>
      </c>
      <c r="BN57" s="556"/>
      <c r="BO57" s="560">
        <v>0.33333333333333331</v>
      </c>
      <c r="BP57" s="556">
        <v>0.25</v>
      </c>
      <c r="BQ57" s="371">
        <v>0.25</v>
      </c>
      <c r="BR57" s="373">
        <v>0.25</v>
      </c>
      <c r="BS57" s="371">
        <v>0.25</v>
      </c>
      <c r="BT57" s="371">
        <v>0.33</v>
      </c>
      <c r="BV57" s="393" t="s">
        <v>568</v>
      </c>
      <c r="BW57" s="425" t="s">
        <v>54</v>
      </c>
      <c r="BX57" s="548" t="s">
        <v>569</v>
      </c>
      <c r="BY57" s="382">
        <v>0.25</v>
      </c>
      <c r="BZ57" s="382">
        <v>0.25</v>
      </c>
      <c r="CA57" s="382">
        <v>0.33333333333333331</v>
      </c>
      <c r="CB57" s="382">
        <v>0.33333333333333331</v>
      </c>
      <c r="CC57" s="382">
        <v>0.33333333333333331</v>
      </c>
      <c r="CD57" s="382">
        <v>0.33333333333333331</v>
      </c>
      <c r="CE57" s="382"/>
      <c r="CF57" s="382">
        <v>0.33333333333333331</v>
      </c>
      <c r="CG57" s="382">
        <v>0.25</v>
      </c>
      <c r="CH57" s="382">
        <v>0.25</v>
      </c>
      <c r="CI57" s="384">
        <v>0.25</v>
      </c>
      <c r="CJ57" s="382">
        <v>0.25</v>
      </c>
      <c r="CK57" s="382">
        <v>0.25</v>
      </c>
      <c r="CM57" s="393" t="s">
        <v>568</v>
      </c>
      <c r="CN57" s="425" t="s">
        <v>54</v>
      </c>
      <c r="CO57" s="548" t="s">
        <v>569</v>
      </c>
      <c r="CP57" s="382">
        <v>0.25</v>
      </c>
      <c r="CQ57" s="382">
        <v>0.25</v>
      </c>
      <c r="CR57" s="382">
        <v>0.33333333333333331</v>
      </c>
      <c r="CS57" s="382">
        <v>0.33333333333333331</v>
      </c>
      <c r="CT57" s="382">
        <v>0.33333333333333331</v>
      </c>
      <c r="CU57" s="382">
        <v>0.33333333333333331</v>
      </c>
      <c r="CV57" s="382"/>
      <c r="CW57" s="382">
        <v>0.33333333333333331</v>
      </c>
      <c r="CX57" s="382">
        <v>0.25</v>
      </c>
      <c r="CY57" s="382">
        <v>0.25</v>
      </c>
      <c r="CZ57" s="384">
        <v>0.25</v>
      </c>
      <c r="DA57" s="382">
        <v>0.25</v>
      </c>
      <c r="DB57" s="382">
        <v>0.25</v>
      </c>
    </row>
    <row r="58" spans="1:107" ht="14.25" thickBot="1" x14ac:dyDescent="0.2">
      <c r="B58" s="229"/>
      <c r="C58" s="205">
        <v>4.3</v>
      </c>
      <c r="D58" s="227" t="s">
        <v>315</v>
      </c>
      <c r="E58" s="246"/>
      <c r="F58" s="738"/>
      <c r="G58"/>
      <c r="H58" s="782"/>
      <c r="I58" s="694"/>
      <c r="J58"/>
      <c r="K58" s="1">
        <f t="shared" si="41"/>
        <v>0</v>
      </c>
      <c r="L58" s="1">
        <f t="shared" si="41"/>
        <v>0</v>
      </c>
      <c r="M58" s="1">
        <f t="shared" si="41"/>
        <v>0</v>
      </c>
      <c r="N58" s="1">
        <f t="shared" si="41"/>
        <v>0</v>
      </c>
      <c r="O58" s="1">
        <f t="shared" si="41"/>
        <v>0</v>
      </c>
      <c r="P58" s="1">
        <f t="shared" si="41"/>
        <v>0</v>
      </c>
      <c r="Q58" s="1">
        <f t="shared" si="40"/>
        <v>0</v>
      </c>
      <c r="R58" s="1">
        <f t="shared" si="40"/>
        <v>0</v>
      </c>
      <c r="S58" s="1">
        <f t="shared" si="40"/>
        <v>0</v>
      </c>
      <c r="T58" s="1">
        <f t="shared" si="40"/>
        <v>0</v>
      </c>
      <c r="U58" s="1">
        <f t="shared" si="40"/>
        <v>0</v>
      </c>
      <c r="V58" s="1">
        <f t="shared" si="40"/>
        <v>0</v>
      </c>
      <c r="W58" s="1">
        <f t="shared" si="40"/>
        <v>0</v>
      </c>
      <c r="X58"/>
      <c r="Y58" s="695" t="s">
        <v>838</v>
      </c>
      <c r="Z58" s="695" t="s">
        <v>838</v>
      </c>
      <c r="AA58" s="695" t="s">
        <v>838</v>
      </c>
      <c r="AB58" s="695" t="s">
        <v>838</v>
      </c>
      <c r="AC58" s="695" t="s">
        <v>838</v>
      </c>
      <c r="AD58" s="695" t="s">
        <v>838</v>
      </c>
      <c r="AE58" s="695" t="s">
        <v>838</v>
      </c>
      <c r="AF58" s="695" t="s">
        <v>838</v>
      </c>
      <c r="AG58" s="695" t="s">
        <v>838</v>
      </c>
      <c r="AH58" s="695" t="s">
        <v>838</v>
      </c>
      <c r="AI58" s="695" t="s">
        <v>838</v>
      </c>
      <c r="AJ58" s="695" t="s">
        <v>838</v>
      </c>
      <c r="AK58" s="695" t="s">
        <v>838</v>
      </c>
      <c r="AL58"/>
      <c r="AN58" s="393">
        <f t="shared" si="24"/>
        <v>4.3</v>
      </c>
      <c r="AO58" s="393" t="str">
        <f t="shared" si="25"/>
        <v xml:space="preserve"> Q1 4</v>
      </c>
      <c r="AP58" s="443" t="str">
        <f t="shared" si="26"/>
        <v>運用管理</v>
      </c>
      <c r="AQ58" s="368">
        <f t="shared" si="27"/>
        <v>0.2</v>
      </c>
      <c r="AR58" s="368">
        <f t="shared" si="28"/>
        <v>0.2</v>
      </c>
      <c r="AS58" s="368">
        <f t="shared" si="29"/>
        <v>0.2</v>
      </c>
      <c r="AT58" s="368">
        <f t="shared" si="30"/>
        <v>0.2</v>
      </c>
      <c r="AU58" s="368">
        <f t="shared" si="31"/>
        <v>0.2</v>
      </c>
      <c r="AV58" s="368">
        <f t="shared" si="32"/>
        <v>0.2</v>
      </c>
      <c r="AW58" s="368">
        <f t="shared" si="33"/>
        <v>0</v>
      </c>
      <c r="AX58" s="374">
        <f t="shared" si="34"/>
        <v>0.2</v>
      </c>
      <c r="AY58" s="368">
        <f t="shared" si="35"/>
        <v>0.2</v>
      </c>
      <c r="AZ58" s="368">
        <f t="shared" si="36"/>
        <v>0.2</v>
      </c>
      <c r="BA58" s="369">
        <f t="shared" si="37"/>
        <v>0</v>
      </c>
      <c r="BB58" s="368">
        <f t="shared" si="38"/>
        <v>0</v>
      </c>
      <c r="BC58" s="368">
        <f t="shared" si="39"/>
        <v>0</v>
      </c>
      <c r="BE58" s="393">
        <v>4.3</v>
      </c>
      <c r="BF58" s="425" t="s">
        <v>49</v>
      </c>
      <c r="BG58" s="443" t="s">
        <v>315</v>
      </c>
      <c r="BH58" s="382">
        <v>0.2</v>
      </c>
      <c r="BI58" s="382">
        <v>0.2</v>
      </c>
      <c r="BJ58" s="382">
        <v>0.2</v>
      </c>
      <c r="BK58" s="382">
        <v>0.2</v>
      </c>
      <c r="BL58" s="382">
        <v>0.2</v>
      </c>
      <c r="BM58" s="382">
        <v>0.2</v>
      </c>
      <c r="BN58" s="382"/>
      <c r="BO58" s="383">
        <v>0.2</v>
      </c>
      <c r="BP58" s="382">
        <v>0.2</v>
      </c>
      <c r="BQ58" s="371">
        <v>0.2</v>
      </c>
      <c r="BR58" s="373"/>
      <c r="BS58" s="371"/>
      <c r="BT58" s="371"/>
      <c r="BV58" s="393">
        <v>4.3</v>
      </c>
      <c r="BW58" s="425" t="s">
        <v>49</v>
      </c>
      <c r="BX58" s="443" t="s">
        <v>315</v>
      </c>
      <c r="BY58" s="382">
        <v>0.2</v>
      </c>
      <c r="BZ58" s="382">
        <v>0.2</v>
      </c>
      <c r="CA58" s="382">
        <v>0.2</v>
      </c>
      <c r="CB58" s="382">
        <v>0.2</v>
      </c>
      <c r="CC58" s="382">
        <v>0.2</v>
      </c>
      <c r="CD58" s="382">
        <v>0.2</v>
      </c>
      <c r="CE58" s="382"/>
      <c r="CF58" s="383">
        <v>0.2</v>
      </c>
      <c r="CG58" s="382">
        <v>0.2</v>
      </c>
      <c r="CH58" s="382">
        <v>0.2</v>
      </c>
      <c r="CI58" s="384"/>
      <c r="CJ58" s="382"/>
      <c r="CK58" s="382"/>
      <c r="CM58" s="393">
        <v>4.3</v>
      </c>
      <c r="CN58" s="425" t="s">
        <v>49</v>
      </c>
      <c r="CO58" s="443" t="s">
        <v>315</v>
      </c>
      <c r="CP58" s="382">
        <v>0.2</v>
      </c>
      <c r="CQ58" s="382">
        <v>0.2</v>
      </c>
      <c r="CR58" s="382">
        <v>0.2</v>
      </c>
      <c r="CS58" s="382">
        <v>0.2</v>
      </c>
      <c r="CT58" s="382">
        <v>0.2</v>
      </c>
      <c r="CU58" s="382">
        <v>0.2</v>
      </c>
      <c r="CV58" s="382"/>
      <c r="CW58" s="383">
        <v>0.2</v>
      </c>
      <c r="CX58" s="382">
        <v>0.2</v>
      </c>
      <c r="CY58" s="382">
        <v>0.2</v>
      </c>
      <c r="CZ58" s="384"/>
      <c r="DA58" s="382"/>
      <c r="DB58" s="382"/>
    </row>
    <row r="59" spans="1:107" x14ac:dyDescent="0.15">
      <c r="B59" s="229"/>
      <c r="C59" s="624"/>
      <c r="D59" s="211">
        <v>1</v>
      </c>
      <c r="E59" s="223" t="s">
        <v>316</v>
      </c>
      <c r="F59" s="739"/>
      <c r="G59"/>
      <c r="H59" s="778">
        <f>IF(SUMPRODUCT($Y$7:$AH$7,K59:T59)=0,0,SUMPRODUCT($Y$7:$AH$7,Y59:AH59)/SUMPRODUCT($Y$7:$AH$7,K59:T59))</f>
        <v>4</v>
      </c>
      <c r="I59" s="796">
        <f>IF(SUMPRODUCT($AI$7:$AK$7,U59:W59)=0,0,SUMPRODUCT($AI$7:$AK$7,AI59:AK61)/SUMPRODUCT($AI$7:$AK$7,U59:W59))</f>
        <v>0</v>
      </c>
      <c r="J59"/>
      <c r="K59" s="1">
        <f t="shared" si="41"/>
        <v>1</v>
      </c>
      <c r="L59" s="1">
        <f t="shared" si="41"/>
        <v>0</v>
      </c>
      <c r="M59" s="1">
        <f t="shared" si="41"/>
        <v>0</v>
      </c>
      <c r="N59" s="1">
        <f t="shared" si="41"/>
        <v>0</v>
      </c>
      <c r="O59" s="1">
        <f t="shared" si="41"/>
        <v>0</v>
      </c>
      <c r="P59" s="1">
        <f t="shared" si="41"/>
        <v>0</v>
      </c>
      <c r="Q59" s="1">
        <f t="shared" si="40"/>
        <v>0</v>
      </c>
      <c r="R59" s="1">
        <f t="shared" si="40"/>
        <v>0</v>
      </c>
      <c r="S59" s="1">
        <f t="shared" si="40"/>
        <v>0</v>
      </c>
      <c r="T59" s="1">
        <f t="shared" si="40"/>
        <v>0</v>
      </c>
      <c r="U59" s="1">
        <f t="shared" si="40"/>
        <v>0</v>
      </c>
      <c r="V59" s="1">
        <f t="shared" si="40"/>
        <v>0</v>
      </c>
      <c r="W59" s="1">
        <f t="shared" si="40"/>
        <v>0</v>
      </c>
      <c r="X59"/>
      <c r="Y59" s="679">
        <v>4</v>
      </c>
      <c r="Z59" s="679"/>
      <c r="AA59" s="679"/>
      <c r="AB59" s="679"/>
      <c r="AC59" s="679"/>
      <c r="AD59" s="679"/>
      <c r="AE59" s="679"/>
      <c r="AF59" s="679"/>
      <c r="AG59" s="679"/>
      <c r="AH59" s="679"/>
      <c r="AI59" s="679"/>
      <c r="AJ59" s="679"/>
      <c r="AK59" s="679"/>
      <c r="AL59"/>
      <c r="AN59" s="393" t="str">
        <f t="shared" si="24"/>
        <v>4.3.1</v>
      </c>
      <c r="AO59" s="393" t="str">
        <f t="shared" si="25"/>
        <v xml:space="preserve"> Q1 4.3</v>
      </c>
      <c r="AP59" s="443" t="str">
        <f t="shared" si="26"/>
        <v>CO2の監視</v>
      </c>
      <c r="AQ59" s="368">
        <f t="shared" si="27"/>
        <v>0.5</v>
      </c>
      <c r="AR59" s="368">
        <f t="shared" si="28"/>
        <v>0.5</v>
      </c>
      <c r="AS59" s="368">
        <f t="shared" si="29"/>
        <v>0.5</v>
      </c>
      <c r="AT59" s="368">
        <f t="shared" si="30"/>
        <v>0.5</v>
      </c>
      <c r="AU59" s="368">
        <f t="shared" si="31"/>
        <v>0</v>
      </c>
      <c r="AV59" s="368">
        <f t="shared" si="32"/>
        <v>0</v>
      </c>
      <c r="AW59" s="368">
        <f t="shared" si="33"/>
        <v>0</v>
      </c>
      <c r="AX59" s="374">
        <f t="shared" si="34"/>
        <v>0.5</v>
      </c>
      <c r="AY59" s="368">
        <f t="shared" si="35"/>
        <v>0.5</v>
      </c>
      <c r="AZ59" s="368">
        <f t="shared" si="36"/>
        <v>0.5</v>
      </c>
      <c r="BA59" s="369">
        <f t="shared" si="37"/>
        <v>0</v>
      </c>
      <c r="BB59" s="368">
        <f t="shared" si="38"/>
        <v>0</v>
      </c>
      <c r="BC59" s="368">
        <f t="shared" si="39"/>
        <v>0</v>
      </c>
      <c r="BE59" s="393" t="s">
        <v>570</v>
      </c>
      <c r="BF59" s="425" t="s">
        <v>58</v>
      </c>
      <c r="BG59" s="548" t="s">
        <v>571</v>
      </c>
      <c r="BH59" s="382">
        <v>0.5</v>
      </c>
      <c r="BI59" s="382">
        <v>0.5</v>
      </c>
      <c r="BJ59" s="382">
        <v>0.5</v>
      </c>
      <c r="BK59" s="382">
        <v>0.5</v>
      </c>
      <c r="BL59" s="382"/>
      <c r="BM59" s="382"/>
      <c r="BN59" s="382"/>
      <c r="BO59" s="383">
        <v>0.5</v>
      </c>
      <c r="BP59" s="382">
        <v>0.5</v>
      </c>
      <c r="BQ59" s="371">
        <v>0.5</v>
      </c>
      <c r="BR59" s="373"/>
      <c r="BS59" s="371"/>
      <c r="BT59" s="371"/>
      <c r="BV59" s="393" t="s">
        <v>570</v>
      </c>
      <c r="BW59" s="425" t="s">
        <v>58</v>
      </c>
      <c r="BX59" s="548" t="s">
        <v>571</v>
      </c>
      <c r="BY59" s="382">
        <v>0.5</v>
      </c>
      <c r="BZ59" s="382">
        <v>0.5</v>
      </c>
      <c r="CA59" s="382">
        <v>0.5</v>
      </c>
      <c r="CB59" s="382">
        <v>0.5</v>
      </c>
      <c r="CC59" s="382"/>
      <c r="CD59" s="382"/>
      <c r="CE59" s="382"/>
      <c r="CF59" s="383">
        <v>0.5</v>
      </c>
      <c r="CG59" s="382">
        <v>0.5</v>
      </c>
      <c r="CH59" s="382">
        <v>0.5</v>
      </c>
      <c r="CI59" s="384"/>
      <c r="CJ59" s="382"/>
      <c r="CK59" s="382"/>
      <c r="CM59" s="393" t="s">
        <v>570</v>
      </c>
      <c r="CN59" s="425" t="s">
        <v>58</v>
      </c>
      <c r="CO59" s="548" t="s">
        <v>571</v>
      </c>
      <c r="CP59" s="382">
        <v>0.5</v>
      </c>
      <c r="CQ59" s="382">
        <v>0.5</v>
      </c>
      <c r="CR59" s="382">
        <v>0.5</v>
      </c>
      <c r="CS59" s="382">
        <v>0.5</v>
      </c>
      <c r="CT59" s="382"/>
      <c r="CU59" s="382"/>
      <c r="CV59" s="382"/>
      <c r="CW59" s="383">
        <v>0.5</v>
      </c>
      <c r="CX59" s="382">
        <v>0.5</v>
      </c>
      <c r="CY59" s="382">
        <v>0.5</v>
      </c>
      <c r="CZ59" s="384"/>
      <c r="DA59" s="382"/>
      <c r="DB59" s="382"/>
    </row>
    <row r="60" spans="1:107" ht="14.25" thickBot="1" x14ac:dyDescent="0.2">
      <c r="B60" s="229"/>
      <c r="C60" s="624"/>
      <c r="D60" s="253">
        <v>2</v>
      </c>
      <c r="E60" s="206" t="s">
        <v>317</v>
      </c>
      <c r="F60" s="742"/>
      <c r="G60"/>
      <c r="H60" s="776">
        <f>IF(SUMPRODUCT($Y$7:$AH$7,K60:T60)=0,0,SUMPRODUCT($Y$7:$AH$7,Y60:AH60)/SUMPRODUCT($Y$7:$AH$7,K60:T60))</f>
        <v>4</v>
      </c>
      <c r="I60" s="795">
        <f>IF(SUMPRODUCT($AI$7:$AK$7,U60:W60)=0,0,SUMPRODUCT($AI$7:$AK$7,AI60:AK62)/SUMPRODUCT($AI$7:$AK$7,U60:W60))</f>
        <v>0</v>
      </c>
      <c r="J60"/>
      <c r="K60" s="1">
        <f t="shared" si="41"/>
        <v>1</v>
      </c>
      <c r="L60" s="1">
        <f t="shared" si="41"/>
        <v>0</v>
      </c>
      <c r="M60" s="1">
        <f t="shared" si="41"/>
        <v>0</v>
      </c>
      <c r="N60" s="1">
        <f t="shared" si="41"/>
        <v>0</v>
      </c>
      <c r="O60" s="1">
        <f t="shared" si="41"/>
        <v>0</v>
      </c>
      <c r="P60" s="1">
        <f t="shared" si="41"/>
        <v>0</v>
      </c>
      <c r="Q60" s="1">
        <f t="shared" si="40"/>
        <v>0</v>
      </c>
      <c r="R60" s="1">
        <f t="shared" si="40"/>
        <v>0</v>
      </c>
      <c r="S60" s="1">
        <f t="shared" si="40"/>
        <v>0</v>
      </c>
      <c r="T60" s="1">
        <f t="shared" si="40"/>
        <v>0</v>
      </c>
      <c r="U60" s="1">
        <f t="shared" si="40"/>
        <v>0</v>
      </c>
      <c r="V60" s="1">
        <f t="shared" si="40"/>
        <v>0</v>
      </c>
      <c r="W60" s="1">
        <f t="shared" si="40"/>
        <v>0</v>
      </c>
      <c r="X60"/>
      <c r="Y60" s="681">
        <v>4</v>
      </c>
      <c r="Z60" s="681"/>
      <c r="AA60" s="681"/>
      <c r="AB60" s="681"/>
      <c r="AC60" s="681"/>
      <c r="AD60" s="681"/>
      <c r="AE60" s="681"/>
      <c r="AF60" s="681"/>
      <c r="AG60" s="681"/>
      <c r="AH60" s="681"/>
      <c r="AI60" s="681"/>
      <c r="AJ60" s="681"/>
      <c r="AK60" s="681"/>
      <c r="AL60"/>
      <c r="AN60" s="393" t="str">
        <f t="shared" si="24"/>
        <v>4.3.2</v>
      </c>
      <c r="AO60" s="393" t="str">
        <f t="shared" si="25"/>
        <v xml:space="preserve"> Q1 4.3</v>
      </c>
      <c r="AP60" s="443" t="str">
        <f t="shared" si="26"/>
        <v>喫煙の制御</v>
      </c>
      <c r="AQ60" s="368">
        <f t="shared" si="27"/>
        <v>0.5</v>
      </c>
      <c r="AR60" s="368">
        <f t="shared" si="28"/>
        <v>0.5</v>
      </c>
      <c r="AS60" s="368">
        <f t="shared" si="29"/>
        <v>0.5</v>
      </c>
      <c r="AT60" s="368">
        <f t="shared" si="30"/>
        <v>0.5</v>
      </c>
      <c r="AU60" s="368">
        <f t="shared" si="31"/>
        <v>1</v>
      </c>
      <c r="AV60" s="368">
        <f t="shared" si="32"/>
        <v>1</v>
      </c>
      <c r="AW60" s="368">
        <f t="shared" si="33"/>
        <v>0</v>
      </c>
      <c r="AX60" s="374">
        <f t="shared" si="34"/>
        <v>0.5</v>
      </c>
      <c r="AY60" s="368">
        <f t="shared" si="35"/>
        <v>0.5</v>
      </c>
      <c r="AZ60" s="368">
        <f t="shared" si="36"/>
        <v>0.5</v>
      </c>
      <c r="BA60" s="369">
        <f t="shared" si="37"/>
        <v>0</v>
      </c>
      <c r="BB60" s="368">
        <f t="shared" si="38"/>
        <v>0</v>
      </c>
      <c r="BC60" s="368">
        <f t="shared" si="39"/>
        <v>0</v>
      </c>
      <c r="BE60" s="393" t="s">
        <v>572</v>
      </c>
      <c r="BF60" s="425" t="s">
        <v>58</v>
      </c>
      <c r="BG60" s="548" t="s">
        <v>573</v>
      </c>
      <c r="BH60" s="382">
        <v>0.5</v>
      </c>
      <c r="BI60" s="382">
        <v>0.5</v>
      </c>
      <c r="BJ60" s="382">
        <v>0.5</v>
      </c>
      <c r="BK60" s="382">
        <v>0.5</v>
      </c>
      <c r="BL60" s="382">
        <v>1</v>
      </c>
      <c r="BM60" s="382">
        <v>1</v>
      </c>
      <c r="BN60" s="382"/>
      <c r="BO60" s="383">
        <v>0.5</v>
      </c>
      <c r="BP60" s="382">
        <v>0.5</v>
      </c>
      <c r="BQ60" s="371">
        <v>0.5</v>
      </c>
      <c r="BR60" s="373"/>
      <c r="BS60" s="371"/>
      <c r="BT60" s="371"/>
      <c r="BV60" s="393" t="s">
        <v>572</v>
      </c>
      <c r="BW60" s="425" t="s">
        <v>58</v>
      </c>
      <c r="BX60" s="548" t="s">
        <v>573</v>
      </c>
      <c r="BY60" s="382">
        <v>0.5</v>
      </c>
      <c r="BZ60" s="382">
        <v>0.5</v>
      </c>
      <c r="CA60" s="382">
        <v>0.5</v>
      </c>
      <c r="CB60" s="382">
        <v>0.5</v>
      </c>
      <c r="CC60" s="382">
        <v>1</v>
      </c>
      <c r="CD60" s="382">
        <v>1</v>
      </c>
      <c r="CE60" s="382"/>
      <c r="CF60" s="383">
        <v>0.5</v>
      </c>
      <c r="CG60" s="382">
        <v>0.5</v>
      </c>
      <c r="CH60" s="382">
        <v>0.5</v>
      </c>
      <c r="CI60" s="384"/>
      <c r="CJ60" s="382"/>
      <c r="CK60" s="382"/>
      <c r="CM60" s="393" t="s">
        <v>572</v>
      </c>
      <c r="CN60" s="425" t="s">
        <v>58</v>
      </c>
      <c r="CO60" s="548" t="s">
        <v>573</v>
      </c>
      <c r="CP60" s="382">
        <v>0.5</v>
      </c>
      <c r="CQ60" s="382">
        <v>0.5</v>
      </c>
      <c r="CR60" s="382">
        <v>0.5</v>
      </c>
      <c r="CS60" s="382">
        <v>0.5</v>
      </c>
      <c r="CT60" s="382">
        <v>1</v>
      </c>
      <c r="CU60" s="382">
        <v>1</v>
      </c>
      <c r="CV60" s="382"/>
      <c r="CW60" s="383">
        <v>0.5</v>
      </c>
      <c r="CX60" s="382">
        <v>0.5</v>
      </c>
      <c r="CY60" s="382">
        <v>0.5</v>
      </c>
      <c r="CZ60" s="384"/>
      <c r="DA60" s="382"/>
      <c r="DB60" s="382"/>
    </row>
    <row r="61" spans="1:107" s="361" customFormat="1" ht="14.25" thickBot="1" x14ac:dyDescent="0.2">
      <c r="A61"/>
      <c r="B61" s="241" t="s">
        <v>318</v>
      </c>
      <c r="C61" s="242"/>
      <c r="D61" s="242" t="s">
        <v>319</v>
      </c>
      <c r="E61" s="242"/>
      <c r="F61" s="743"/>
      <c r="G61"/>
      <c r="H61" s="783"/>
      <c r="I61" s="697"/>
      <c r="J61"/>
      <c r="K61" s="1">
        <f t="shared" si="41"/>
        <v>1</v>
      </c>
      <c r="L61" s="1">
        <f t="shared" si="41"/>
        <v>1</v>
      </c>
      <c r="M61" s="1">
        <f t="shared" si="41"/>
        <v>1</v>
      </c>
      <c r="N61" s="1">
        <f t="shared" si="41"/>
        <v>1</v>
      </c>
      <c r="O61" s="1">
        <f t="shared" si="41"/>
        <v>1</v>
      </c>
      <c r="P61" s="1">
        <f t="shared" si="41"/>
        <v>1</v>
      </c>
      <c r="Q61" s="1">
        <f t="shared" si="40"/>
        <v>1</v>
      </c>
      <c r="R61" s="1">
        <f t="shared" si="40"/>
        <v>1</v>
      </c>
      <c r="S61" s="1">
        <f t="shared" si="40"/>
        <v>1</v>
      </c>
      <c r="T61" s="1">
        <f t="shared" si="40"/>
        <v>1</v>
      </c>
      <c r="U61" s="1">
        <f t="shared" si="40"/>
        <v>1</v>
      </c>
      <c r="V61" s="1">
        <f t="shared" si="40"/>
        <v>1</v>
      </c>
      <c r="W61" s="1">
        <f t="shared" si="40"/>
        <v>1</v>
      </c>
      <c r="X61"/>
      <c r="Y61" s="698" t="str">
        <f>Y$6</f>
        <v>事務所</v>
      </c>
      <c r="Z61" s="698" t="str">
        <f t="shared" ref="Z61:AK61" si="42">Z$6</f>
        <v>学校</v>
      </c>
      <c r="AA61" s="698" t="str">
        <f t="shared" si="42"/>
        <v>物販店</v>
      </c>
      <c r="AB61" s="698" t="str">
        <f t="shared" si="42"/>
        <v>飲食店</v>
      </c>
      <c r="AC61" s="698" t="str">
        <f t="shared" si="42"/>
        <v>病院</v>
      </c>
      <c r="AD61" s="698" t="str">
        <f t="shared" si="42"/>
        <v>ホテル</v>
      </c>
      <c r="AE61" s="698" t="str">
        <f t="shared" si="42"/>
        <v>集合住宅</v>
      </c>
      <c r="AF61" s="698" t="str">
        <f t="shared" si="42"/>
        <v>集会所</v>
      </c>
      <c r="AG61" s="698" t="str">
        <f t="shared" si="42"/>
        <v>工場</v>
      </c>
      <c r="AH61" s="698" t="str">
        <f t="shared" si="42"/>
        <v>小中高</v>
      </c>
      <c r="AI61" s="698" t="str">
        <f t="shared" si="42"/>
        <v>病院o</v>
      </c>
      <c r="AJ61" s="698" t="str">
        <f t="shared" si="42"/>
        <v>ホテルo</v>
      </c>
      <c r="AK61" s="698" t="str">
        <f t="shared" si="42"/>
        <v>集合住宅o</v>
      </c>
      <c r="AL61"/>
      <c r="AM61"/>
      <c r="AN61" s="355" t="str">
        <f t="shared" si="24"/>
        <v>Q2</v>
      </c>
      <c r="AO61" s="355" t="str">
        <f t="shared" si="25"/>
        <v xml:space="preserve"> Q</v>
      </c>
      <c r="AP61" s="543" t="str">
        <f t="shared" si="26"/>
        <v>サービス性能</v>
      </c>
      <c r="AQ61" s="359">
        <f t="shared" si="27"/>
        <v>0.3</v>
      </c>
      <c r="AR61" s="359">
        <f t="shared" si="28"/>
        <v>0.3</v>
      </c>
      <c r="AS61" s="359">
        <f t="shared" si="29"/>
        <v>0.3</v>
      </c>
      <c r="AT61" s="359">
        <f t="shared" si="30"/>
        <v>0.3</v>
      </c>
      <c r="AU61" s="359">
        <f t="shared" si="31"/>
        <v>0.3</v>
      </c>
      <c r="AV61" s="359">
        <f t="shared" si="32"/>
        <v>0.3</v>
      </c>
      <c r="AW61" s="359">
        <f t="shared" si="33"/>
        <v>0.3</v>
      </c>
      <c r="AX61" s="359">
        <f t="shared" si="34"/>
        <v>0.3</v>
      </c>
      <c r="AY61" s="359">
        <f t="shared" si="35"/>
        <v>0.3</v>
      </c>
      <c r="AZ61" s="359">
        <f t="shared" si="36"/>
        <v>0.3</v>
      </c>
      <c r="BA61" s="398">
        <f t="shared" si="37"/>
        <v>0</v>
      </c>
      <c r="BB61" s="359">
        <f t="shared" si="38"/>
        <v>0</v>
      </c>
      <c r="BC61" s="359">
        <f t="shared" si="39"/>
        <v>0</v>
      </c>
      <c r="BD61"/>
      <c r="BE61" s="355" t="s">
        <v>574</v>
      </c>
      <c r="BF61" s="544" t="s">
        <v>17</v>
      </c>
      <c r="BG61" s="543" t="s">
        <v>575</v>
      </c>
      <c r="BH61" s="359">
        <v>0.3</v>
      </c>
      <c r="BI61" s="359">
        <v>0.3</v>
      </c>
      <c r="BJ61" s="359">
        <v>0.3</v>
      </c>
      <c r="BK61" s="359">
        <v>0.3</v>
      </c>
      <c r="BL61" s="359">
        <v>0.3</v>
      </c>
      <c r="BM61" s="359">
        <v>0.3</v>
      </c>
      <c r="BN61" s="359">
        <v>0.3</v>
      </c>
      <c r="BO61" s="359">
        <v>0.3</v>
      </c>
      <c r="BP61" s="359">
        <v>0.3</v>
      </c>
      <c r="BQ61" s="545">
        <v>0.3</v>
      </c>
      <c r="BR61" s="546">
        <v>0</v>
      </c>
      <c r="BS61" s="545">
        <v>0</v>
      </c>
      <c r="BT61" s="545">
        <v>0</v>
      </c>
      <c r="BU61"/>
      <c r="BV61" s="355" t="s">
        <v>574</v>
      </c>
      <c r="BW61" s="544" t="s">
        <v>17</v>
      </c>
      <c r="BX61" s="543" t="s">
        <v>575</v>
      </c>
      <c r="BY61" s="545">
        <v>0.3</v>
      </c>
      <c r="BZ61" s="545">
        <v>0.3</v>
      </c>
      <c r="CA61" s="545">
        <v>0.3</v>
      </c>
      <c r="CB61" s="545">
        <v>0.3</v>
      </c>
      <c r="CC61" s="545">
        <v>0.3</v>
      </c>
      <c r="CD61" s="545">
        <v>0.3</v>
      </c>
      <c r="CE61" s="545">
        <v>0.3</v>
      </c>
      <c r="CF61" s="545">
        <v>0.3</v>
      </c>
      <c r="CG61" s="545">
        <v>0.3</v>
      </c>
      <c r="CH61" s="545">
        <v>0.3</v>
      </c>
      <c r="CI61" s="546"/>
      <c r="CJ61" s="545"/>
      <c r="CK61" s="545"/>
      <c r="CL61"/>
      <c r="CM61" s="355" t="s">
        <v>574</v>
      </c>
      <c r="CN61" s="544" t="s">
        <v>17</v>
      </c>
      <c r="CO61" s="543" t="s">
        <v>575</v>
      </c>
      <c r="CP61" s="545">
        <v>0.3</v>
      </c>
      <c r="CQ61" s="545">
        <v>0.3</v>
      </c>
      <c r="CR61" s="545">
        <v>0.3</v>
      </c>
      <c r="CS61" s="545">
        <v>0.3</v>
      </c>
      <c r="CT61" s="545">
        <v>0.3</v>
      </c>
      <c r="CU61" s="545">
        <v>0.3</v>
      </c>
      <c r="CV61" s="545">
        <v>0.3</v>
      </c>
      <c r="CW61" s="545">
        <v>0.3</v>
      </c>
      <c r="CX61" s="545">
        <v>0.3</v>
      </c>
      <c r="CY61" s="545">
        <v>0.3</v>
      </c>
      <c r="CZ61" s="546"/>
      <c r="DA61" s="545"/>
      <c r="DB61" s="545"/>
      <c r="DC61"/>
    </row>
    <row r="62" spans="1:107" s="361" customFormat="1" x14ac:dyDescent="0.15">
      <c r="A62"/>
      <c r="B62" s="200">
        <v>1</v>
      </c>
      <c r="C62" s="244" t="s">
        <v>320</v>
      </c>
      <c r="D62" s="245"/>
      <c r="E62" s="303"/>
      <c r="F62" s="734"/>
      <c r="G62"/>
      <c r="H62" s="780"/>
      <c r="I62" s="685"/>
      <c r="J62"/>
      <c r="K62" s="1">
        <f t="shared" si="41"/>
        <v>0</v>
      </c>
      <c r="L62" s="1">
        <f t="shared" si="41"/>
        <v>0</v>
      </c>
      <c r="M62" s="1">
        <f t="shared" si="41"/>
        <v>0</v>
      </c>
      <c r="N62" s="1">
        <f t="shared" si="41"/>
        <v>0</v>
      </c>
      <c r="O62" s="1">
        <f t="shared" si="41"/>
        <v>0</v>
      </c>
      <c r="P62" s="1">
        <f t="shared" si="41"/>
        <v>0</v>
      </c>
      <c r="Q62" s="1">
        <f t="shared" si="40"/>
        <v>0</v>
      </c>
      <c r="R62" s="1">
        <f t="shared" si="40"/>
        <v>0</v>
      </c>
      <c r="S62" s="1">
        <f t="shared" si="40"/>
        <v>0</v>
      </c>
      <c r="T62" s="1">
        <f t="shared" si="40"/>
        <v>0</v>
      </c>
      <c r="U62" s="1">
        <f t="shared" si="40"/>
        <v>0</v>
      </c>
      <c r="V62" s="1">
        <f t="shared" si="40"/>
        <v>0</v>
      </c>
      <c r="W62" s="1">
        <f t="shared" si="40"/>
        <v>0</v>
      </c>
      <c r="X62"/>
      <c r="Y62" s="686" t="s">
        <v>839</v>
      </c>
      <c r="Z62" s="686" t="s">
        <v>839</v>
      </c>
      <c r="AA62" s="686" t="s">
        <v>839</v>
      </c>
      <c r="AB62" s="686" t="s">
        <v>839</v>
      </c>
      <c r="AC62" s="686" t="s">
        <v>839</v>
      </c>
      <c r="AD62" s="686" t="s">
        <v>839</v>
      </c>
      <c r="AE62" s="686" t="s">
        <v>839</v>
      </c>
      <c r="AF62" s="686" t="s">
        <v>839</v>
      </c>
      <c r="AG62" s="686" t="s">
        <v>839</v>
      </c>
      <c r="AH62" s="686" t="s">
        <v>839</v>
      </c>
      <c r="AI62" s="686" t="s">
        <v>839</v>
      </c>
      <c r="AJ62" s="686" t="s">
        <v>839</v>
      </c>
      <c r="AK62" s="686" t="s">
        <v>839</v>
      </c>
      <c r="AL62"/>
      <c r="AM62"/>
      <c r="AN62" s="387">
        <f t="shared" si="24"/>
        <v>1</v>
      </c>
      <c r="AO62" s="387" t="str">
        <f t="shared" si="25"/>
        <v xml:space="preserve"> Q2</v>
      </c>
      <c r="AP62" s="474" t="str">
        <f t="shared" si="26"/>
        <v>機能性</v>
      </c>
      <c r="AQ62" s="389">
        <f t="shared" si="27"/>
        <v>0.4</v>
      </c>
      <c r="AR62" s="389">
        <f t="shared" si="28"/>
        <v>0.4</v>
      </c>
      <c r="AS62" s="389">
        <f t="shared" si="29"/>
        <v>0.4</v>
      </c>
      <c r="AT62" s="389">
        <f t="shared" si="30"/>
        <v>0.4</v>
      </c>
      <c r="AU62" s="389">
        <f t="shared" si="31"/>
        <v>0.4</v>
      </c>
      <c r="AV62" s="389">
        <f t="shared" si="32"/>
        <v>0.4</v>
      </c>
      <c r="AW62" s="389">
        <f t="shared" si="33"/>
        <v>0.4</v>
      </c>
      <c r="AX62" s="375">
        <f t="shared" si="34"/>
        <v>0.4</v>
      </c>
      <c r="AY62" s="389">
        <f t="shared" si="35"/>
        <v>0.4</v>
      </c>
      <c r="AZ62" s="389">
        <f t="shared" si="36"/>
        <v>0.4</v>
      </c>
      <c r="BA62" s="424">
        <f t="shared" si="37"/>
        <v>0</v>
      </c>
      <c r="BB62" s="389">
        <f t="shared" si="38"/>
        <v>0</v>
      </c>
      <c r="BC62" s="389">
        <f t="shared" si="39"/>
        <v>0</v>
      </c>
      <c r="BD62"/>
      <c r="BE62" s="387">
        <v>1</v>
      </c>
      <c r="BF62" s="444" t="s">
        <v>59</v>
      </c>
      <c r="BG62" s="474" t="s">
        <v>60</v>
      </c>
      <c r="BH62" s="389">
        <v>0.4</v>
      </c>
      <c r="BI62" s="389">
        <v>0.4</v>
      </c>
      <c r="BJ62" s="389">
        <v>0.4</v>
      </c>
      <c r="BK62" s="389">
        <v>0.4</v>
      </c>
      <c r="BL62" s="389">
        <v>0.4</v>
      </c>
      <c r="BM62" s="389">
        <v>0.4</v>
      </c>
      <c r="BN62" s="389">
        <v>0.4</v>
      </c>
      <c r="BO62" s="375">
        <v>0.4</v>
      </c>
      <c r="BP62" s="389">
        <v>0.4</v>
      </c>
      <c r="BQ62" s="561">
        <v>0.4</v>
      </c>
      <c r="BR62" s="562"/>
      <c r="BS62" s="561"/>
      <c r="BT62" s="561"/>
      <c r="BU62"/>
      <c r="BV62" s="387">
        <v>1</v>
      </c>
      <c r="BW62" s="444" t="s">
        <v>59</v>
      </c>
      <c r="BX62" s="474" t="s">
        <v>60</v>
      </c>
      <c r="BY62" s="561">
        <v>0.4</v>
      </c>
      <c r="BZ62" s="561">
        <v>0.4</v>
      </c>
      <c r="CA62" s="561">
        <v>0.4</v>
      </c>
      <c r="CB62" s="561">
        <v>0.4</v>
      </c>
      <c r="CC62" s="561">
        <v>0.4</v>
      </c>
      <c r="CD62" s="561">
        <v>0.4</v>
      </c>
      <c r="CE62" s="561">
        <v>0.4</v>
      </c>
      <c r="CF62" s="563">
        <v>0.4</v>
      </c>
      <c r="CG62" s="561">
        <v>0.4</v>
      </c>
      <c r="CH62" s="561">
        <v>0.4</v>
      </c>
      <c r="CI62" s="562"/>
      <c r="CJ62" s="561"/>
      <c r="CK62" s="561"/>
      <c r="CL62"/>
      <c r="CM62" s="387">
        <v>1</v>
      </c>
      <c r="CN62" s="444" t="s">
        <v>59</v>
      </c>
      <c r="CO62" s="474" t="s">
        <v>60</v>
      </c>
      <c r="CP62" s="561">
        <v>0.4</v>
      </c>
      <c r="CQ62" s="561">
        <v>0.4</v>
      </c>
      <c r="CR62" s="561">
        <v>0.4</v>
      </c>
      <c r="CS62" s="561">
        <v>0.4</v>
      </c>
      <c r="CT62" s="561">
        <v>0.4</v>
      </c>
      <c r="CU62" s="561">
        <v>0.4</v>
      </c>
      <c r="CV62" s="561">
        <v>0.4</v>
      </c>
      <c r="CW62" s="563">
        <v>0.4</v>
      </c>
      <c r="CX62" s="561">
        <v>0.4</v>
      </c>
      <c r="CY62" s="561">
        <v>0.4</v>
      </c>
      <c r="CZ62" s="562"/>
      <c r="DA62" s="561"/>
      <c r="DB62" s="561"/>
      <c r="DC62"/>
    </row>
    <row r="63" spans="1:107" ht="14.25" thickBot="1" x14ac:dyDescent="0.2">
      <c r="B63" s="229"/>
      <c r="C63" s="218">
        <v>1.1000000000000001</v>
      </c>
      <c r="D63" s="206" t="s">
        <v>321</v>
      </c>
      <c r="E63" s="246"/>
      <c r="F63" s="738"/>
      <c r="G63"/>
      <c r="H63" s="782"/>
      <c r="I63" s="694"/>
      <c r="J63"/>
      <c r="K63" s="1">
        <f t="shared" si="41"/>
        <v>0</v>
      </c>
      <c r="L63" s="1">
        <f t="shared" si="41"/>
        <v>0</v>
      </c>
      <c r="M63" s="1">
        <f t="shared" si="41"/>
        <v>0</v>
      </c>
      <c r="N63" s="1">
        <f t="shared" si="41"/>
        <v>0</v>
      </c>
      <c r="O63" s="1">
        <f t="shared" si="41"/>
        <v>0</v>
      </c>
      <c r="P63" s="1">
        <f t="shared" si="41"/>
        <v>0</v>
      </c>
      <c r="Q63" s="1">
        <f t="shared" si="40"/>
        <v>0</v>
      </c>
      <c r="R63" s="1">
        <f t="shared" si="40"/>
        <v>0</v>
      </c>
      <c r="S63" s="1">
        <f t="shared" si="40"/>
        <v>0</v>
      </c>
      <c r="T63" s="1">
        <f t="shared" si="40"/>
        <v>0</v>
      </c>
      <c r="U63" s="1">
        <f t="shared" si="40"/>
        <v>0</v>
      </c>
      <c r="V63" s="1">
        <f t="shared" si="40"/>
        <v>0</v>
      </c>
      <c r="W63" s="1">
        <f t="shared" si="40"/>
        <v>0</v>
      </c>
      <c r="X63"/>
      <c r="Y63" s="695" t="s">
        <v>839</v>
      </c>
      <c r="Z63" s="695" t="s">
        <v>839</v>
      </c>
      <c r="AA63" s="695" t="s">
        <v>839</v>
      </c>
      <c r="AB63" s="695" t="s">
        <v>839</v>
      </c>
      <c r="AC63" s="695" t="s">
        <v>839</v>
      </c>
      <c r="AD63" s="695" t="s">
        <v>839</v>
      </c>
      <c r="AE63" s="695" t="s">
        <v>839</v>
      </c>
      <c r="AF63" s="695" t="s">
        <v>839</v>
      </c>
      <c r="AG63" s="695" t="s">
        <v>839</v>
      </c>
      <c r="AH63" s="695" t="s">
        <v>839</v>
      </c>
      <c r="AI63" s="695" t="s">
        <v>839</v>
      </c>
      <c r="AJ63" s="695" t="s">
        <v>839</v>
      </c>
      <c r="AK63" s="695" t="s">
        <v>839</v>
      </c>
      <c r="AL63"/>
      <c r="AN63" s="393">
        <f t="shared" si="24"/>
        <v>1.1000000000000001</v>
      </c>
      <c r="AO63" s="393" t="str">
        <f t="shared" si="25"/>
        <v xml:space="preserve"> Q2 1</v>
      </c>
      <c r="AP63" s="443" t="str">
        <f t="shared" si="26"/>
        <v>機能性・使いやすさ</v>
      </c>
      <c r="AQ63" s="368">
        <f t="shared" si="27"/>
        <v>0.4</v>
      </c>
      <c r="AR63" s="368">
        <f t="shared" si="28"/>
        <v>0.4</v>
      </c>
      <c r="AS63" s="368">
        <f t="shared" si="29"/>
        <v>0.4</v>
      </c>
      <c r="AT63" s="368">
        <f t="shared" si="30"/>
        <v>0.4</v>
      </c>
      <c r="AU63" s="368">
        <f t="shared" si="31"/>
        <v>0.4</v>
      </c>
      <c r="AV63" s="368">
        <f t="shared" si="32"/>
        <v>0.4</v>
      </c>
      <c r="AW63" s="368">
        <f t="shared" si="33"/>
        <v>0.4</v>
      </c>
      <c r="AX63" s="377">
        <f t="shared" si="34"/>
        <v>0.4</v>
      </c>
      <c r="AY63" s="368">
        <f t="shared" si="35"/>
        <v>0.4</v>
      </c>
      <c r="AZ63" s="368">
        <f t="shared" si="36"/>
        <v>0.4</v>
      </c>
      <c r="BA63" s="369">
        <f t="shared" si="37"/>
        <v>0.6</v>
      </c>
      <c r="BB63" s="368">
        <f t="shared" si="38"/>
        <v>0.6</v>
      </c>
      <c r="BC63" s="368">
        <f t="shared" si="39"/>
        <v>0.6</v>
      </c>
      <c r="BE63" s="393">
        <v>1.1000000000000001</v>
      </c>
      <c r="BF63" s="425" t="s">
        <v>61</v>
      </c>
      <c r="BG63" s="548" t="s">
        <v>143</v>
      </c>
      <c r="BH63" s="368">
        <v>0.4</v>
      </c>
      <c r="BI63" s="368">
        <v>0.4</v>
      </c>
      <c r="BJ63" s="368">
        <v>0.4</v>
      </c>
      <c r="BK63" s="611">
        <v>0.4</v>
      </c>
      <c r="BL63" s="611">
        <v>0.4</v>
      </c>
      <c r="BM63" s="368">
        <v>0.4</v>
      </c>
      <c r="BN63" s="611">
        <v>0.4</v>
      </c>
      <c r="BO63" s="368">
        <v>0.4</v>
      </c>
      <c r="BP63" s="611">
        <v>0.4</v>
      </c>
      <c r="BQ63" s="371">
        <v>0.4</v>
      </c>
      <c r="BR63" s="371">
        <v>0.6</v>
      </c>
      <c r="BS63" s="371">
        <v>0.6</v>
      </c>
      <c r="BT63" s="371">
        <v>0.6</v>
      </c>
      <c r="BV63" s="393">
        <v>1.1000000000000001</v>
      </c>
      <c r="BW63" s="425" t="s">
        <v>61</v>
      </c>
      <c r="BX63" s="548" t="s">
        <v>143</v>
      </c>
      <c r="BY63" s="371">
        <v>0.4</v>
      </c>
      <c r="BZ63" s="371">
        <v>0.4</v>
      </c>
      <c r="CA63" s="371">
        <v>0.4</v>
      </c>
      <c r="CB63" s="371">
        <v>0.4</v>
      </c>
      <c r="CC63" s="371">
        <v>0.4</v>
      </c>
      <c r="CD63" s="371">
        <v>0.4</v>
      </c>
      <c r="CE63" s="371">
        <v>0.4</v>
      </c>
      <c r="CF63" s="372">
        <v>0.4</v>
      </c>
      <c r="CG63" s="371">
        <v>0.4</v>
      </c>
      <c r="CH63" s="371">
        <v>0.4</v>
      </c>
      <c r="CI63" s="371">
        <v>0.6</v>
      </c>
      <c r="CJ63" s="371">
        <v>0.6</v>
      </c>
      <c r="CK63" s="371">
        <v>0.6</v>
      </c>
      <c r="CM63" s="393">
        <v>1.1000000000000001</v>
      </c>
      <c r="CN63" s="425" t="s">
        <v>61</v>
      </c>
      <c r="CO63" s="548" t="s">
        <v>143</v>
      </c>
      <c r="CP63" s="371">
        <v>0.4</v>
      </c>
      <c r="CQ63" s="371">
        <v>0.4</v>
      </c>
      <c r="CR63" s="371">
        <v>0.4</v>
      </c>
      <c r="CS63" s="371">
        <v>0.4</v>
      </c>
      <c r="CT63" s="371">
        <v>0.4</v>
      </c>
      <c r="CU63" s="371">
        <v>0.4</v>
      </c>
      <c r="CV63" s="371">
        <v>0.4</v>
      </c>
      <c r="CW63" s="372">
        <v>0.4</v>
      </c>
      <c r="CX63" s="371">
        <v>0.4</v>
      </c>
      <c r="CY63" s="371">
        <v>0.4</v>
      </c>
      <c r="CZ63" s="371">
        <v>0.6</v>
      </c>
      <c r="DA63" s="371">
        <v>0.6</v>
      </c>
      <c r="DB63" s="371">
        <v>0.6</v>
      </c>
    </row>
    <row r="64" spans="1:107" x14ac:dyDescent="0.15">
      <c r="B64" s="229"/>
      <c r="C64" s="210"/>
      <c r="D64" s="211">
        <v>1</v>
      </c>
      <c r="E64" s="223" t="s">
        <v>322</v>
      </c>
      <c r="F64" s="739"/>
      <c r="G64"/>
      <c r="H64" s="778">
        <f>IF(SUMPRODUCT($Y$7:$AH$7,K64:T64)=0,0,SUMPRODUCT($Y$7:$AH$7,Y64:AH64)/SUMPRODUCT($Y$7:$AH$7,K64:T64))</f>
        <v>4</v>
      </c>
      <c r="I64" s="796">
        <f>IF(SUMPRODUCT($AI$7:$AK$7,U64:W64)=0,0,SUMPRODUCT($AI$7:$AK$7,AI64:AK66)/SUMPRODUCT($AI$7:$AK$7,U64:W64))</f>
        <v>0</v>
      </c>
      <c r="J64"/>
      <c r="K64" s="1">
        <f t="shared" si="41"/>
        <v>1</v>
      </c>
      <c r="L64" s="1">
        <f t="shared" si="41"/>
        <v>0</v>
      </c>
      <c r="M64" s="1">
        <f t="shared" si="41"/>
        <v>0</v>
      </c>
      <c r="N64" s="1">
        <f t="shared" si="41"/>
        <v>0</v>
      </c>
      <c r="O64" s="1">
        <f t="shared" si="41"/>
        <v>0</v>
      </c>
      <c r="P64" s="1">
        <f t="shared" si="41"/>
        <v>0</v>
      </c>
      <c r="Q64" s="1">
        <f t="shared" si="40"/>
        <v>0</v>
      </c>
      <c r="R64" s="1">
        <f t="shared" si="40"/>
        <v>0</v>
      </c>
      <c r="S64" s="1">
        <f t="shared" si="40"/>
        <v>0</v>
      </c>
      <c r="T64" s="1">
        <f t="shared" si="40"/>
        <v>0</v>
      </c>
      <c r="U64" s="1">
        <f t="shared" si="40"/>
        <v>0</v>
      </c>
      <c r="V64" s="1">
        <f t="shared" si="40"/>
        <v>0</v>
      </c>
      <c r="W64" s="1">
        <f t="shared" si="40"/>
        <v>0</v>
      </c>
      <c r="X64"/>
      <c r="Y64" s="679">
        <v>4</v>
      </c>
      <c r="Z64" s="679"/>
      <c r="AA64" s="679"/>
      <c r="AB64" s="679"/>
      <c r="AC64" s="679"/>
      <c r="AD64" s="679"/>
      <c r="AE64" s="679"/>
      <c r="AF64" s="679"/>
      <c r="AG64" s="679"/>
      <c r="AH64" s="679"/>
      <c r="AI64" s="679"/>
      <c r="AJ64" s="679"/>
      <c r="AK64" s="679"/>
      <c r="AL64"/>
      <c r="AN64" s="393" t="str">
        <f t="shared" si="24"/>
        <v>1.1.1</v>
      </c>
      <c r="AO64" s="393" t="str">
        <f t="shared" si="25"/>
        <v xml:space="preserve"> Q2 1.1</v>
      </c>
      <c r="AP64" s="443" t="str">
        <f t="shared" si="26"/>
        <v>広さ・収納性</v>
      </c>
      <c r="AQ64" s="368">
        <f t="shared" si="27"/>
        <v>0.33333333333333331</v>
      </c>
      <c r="AR64" s="368">
        <f t="shared" si="28"/>
        <v>0</v>
      </c>
      <c r="AS64" s="368">
        <f t="shared" si="29"/>
        <v>0</v>
      </c>
      <c r="AT64" s="368">
        <f t="shared" si="30"/>
        <v>0</v>
      </c>
      <c r="AU64" s="368">
        <f t="shared" si="31"/>
        <v>0</v>
      </c>
      <c r="AV64" s="368">
        <f t="shared" si="32"/>
        <v>0</v>
      </c>
      <c r="AW64" s="368">
        <f t="shared" si="33"/>
        <v>0</v>
      </c>
      <c r="AX64" s="377">
        <f t="shared" si="34"/>
        <v>0</v>
      </c>
      <c r="AY64" s="368">
        <f t="shared" si="35"/>
        <v>0.33333333333333331</v>
      </c>
      <c r="AZ64" s="368">
        <f t="shared" si="36"/>
        <v>0.5</v>
      </c>
      <c r="BA64" s="369">
        <f t="shared" si="37"/>
        <v>1</v>
      </c>
      <c r="BB64" s="368">
        <f t="shared" si="38"/>
        <v>0.5</v>
      </c>
      <c r="BC64" s="368">
        <f t="shared" si="39"/>
        <v>0</v>
      </c>
      <c r="BE64" s="393" t="s">
        <v>576</v>
      </c>
      <c r="BF64" s="425" t="s">
        <v>62</v>
      </c>
      <c r="BG64" s="548" t="s">
        <v>63</v>
      </c>
      <c r="BH64" s="385">
        <v>0.33333333333333331</v>
      </c>
      <c r="BI64" s="368"/>
      <c r="BJ64" s="368"/>
      <c r="BK64" s="368"/>
      <c r="BL64" s="368"/>
      <c r="BM64" s="368"/>
      <c r="BN64" s="368"/>
      <c r="BO64" s="377"/>
      <c r="BP64" s="385">
        <v>0.33333333333333331</v>
      </c>
      <c r="BQ64" s="614">
        <v>0.5</v>
      </c>
      <c r="BR64" s="373">
        <v>1</v>
      </c>
      <c r="BS64" s="371">
        <v>0.5</v>
      </c>
      <c r="BT64" s="371"/>
      <c r="BV64" s="393" t="s">
        <v>576</v>
      </c>
      <c r="BW64" s="425" t="s">
        <v>62</v>
      </c>
      <c r="BX64" s="548" t="s">
        <v>63</v>
      </c>
      <c r="BY64" s="371">
        <v>0.33333333333333331</v>
      </c>
      <c r="BZ64" s="371"/>
      <c r="CA64" s="371"/>
      <c r="CB64" s="371"/>
      <c r="CC64" s="371"/>
      <c r="CD64" s="371"/>
      <c r="CE64" s="371"/>
      <c r="CF64" s="372"/>
      <c r="CG64" s="371">
        <v>0.33333333333333331</v>
      </c>
      <c r="CH64" s="371"/>
      <c r="CI64" s="373">
        <v>1</v>
      </c>
      <c r="CJ64" s="371">
        <v>0.5</v>
      </c>
      <c r="CK64" s="371"/>
      <c r="CM64" s="393" t="s">
        <v>576</v>
      </c>
      <c r="CN64" s="425" t="s">
        <v>62</v>
      </c>
      <c r="CO64" s="548" t="s">
        <v>63</v>
      </c>
      <c r="CP64" s="371">
        <v>0.33333333333333331</v>
      </c>
      <c r="CQ64" s="371"/>
      <c r="CR64" s="371"/>
      <c r="CS64" s="371"/>
      <c r="CT64" s="371"/>
      <c r="CU64" s="371"/>
      <c r="CV64" s="371"/>
      <c r="CW64" s="372"/>
      <c r="CX64" s="371">
        <v>0.33333333333333331</v>
      </c>
      <c r="CY64" s="371"/>
      <c r="CZ64" s="373">
        <v>1</v>
      </c>
      <c r="DA64" s="371">
        <v>0.5</v>
      </c>
      <c r="DB64" s="371"/>
    </row>
    <row r="65" spans="1:118" x14ac:dyDescent="0.15">
      <c r="B65" s="229"/>
      <c r="C65" s="210"/>
      <c r="D65" s="211">
        <v>2</v>
      </c>
      <c r="E65" s="223" t="s">
        <v>323</v>
      </c>
      <c r="F65" s="739"/>
      <c r="G65"/>
      <c r="H65" s="779">
        <f>IF(SUMPRODUCT($Y$7:$AH$7,K65:T65)=0,0,SUMPRODUCT($Y$7:$AH$7,Y65:AH65)/SUMPRODUCT($Y$7:$AH$7,K65:T65))</f>
        <v>4</v>
      </c>
      <c r="I65" s="700">
        <f>IF(SUMPRODUCT($AI$7:$AK$7,U65:W65)=0,0,SUMPRODUCT($AI$7:$AK$7,AI65:AK67)/SUMPRODUCT($AI$7:$AK$7,U65:W65))</f>
        <v>0</v>
      </c>
      <c r="J65"/>
      <c r="K65" s="1">
        <f t="shared" si="41"/>
        <v>1</v>
      </c>
      <c r="L65" s="1">
        <f t="shared" si="41"/>
        <v>0</v>
      </c>
      <c r="M65" s="1">
        <f t="shared" si="41"/>
        <v>0</v>
      </c>
      <c r="N65" s="1">
        <f t="shared" si="41"/>
        <v>0</v>
      </c>
      <c r="O65" s="1">
        <f t="shared" si="41"/>
        <v>0</v>
      </c>
      <c r="P65" s="1">
        <f t="shared" si="41"/>
        <v>0</v>
      </c>
      <c r="Q65" s="1">
        <f t="shared" si="40"/>
        <v>0</v>
      </c>
      <c r="R65" s="1">
        <f t="shared" si="40"/>
        <v>0</v>
      </c>
      <c r="S65" s="1">
        <f t="shared" si="40"/>
        <v>0</v>
      </c>
      <c r="T65" s="1">
        <f t="shared" si="40"/>
        <v>0</v>
      </c>
      <c r="U65" s="1">
        <f t="shared" si="40"/>
        <v>0</v>
      </c>
      <c r="V65" s="1">
        <f t="shared" si="40"/>
        <v>0</v>
      </c>
      <c r="W65" s="1">
        <f t="shared" si="40"/>
        <v>0</v>
      </c>
      <c r="X65"/>
      <c r="Y65" s="681">
        <v>4</v>
      </c>
      <c r="Z65" s="681"/>
      <c r="AA65" s="681"/>
      <c r="AB65" s="681"/>
      <c r="AC65" s="681"/>
      <c r="AD65" s="681"/>
      <c r="AE65" s="681"/>
      <c r="AF65" s="681"/>
      <c r="AG65" s="681"/>
      <c r="AH65" s="681"/>
      <c r="AI65" s="681"/>
      <c r="AJ65" s="681"/>
      <c r="AK65" s="681"/>
      <c r="AL65"/>
      <c r="AN65" s="393" t="str">
        <f t="shared" si="24"/>
        <v>1.1.2</v>
      </c>
      <c r="AO65" s="393" t="str">
        <f t="shared" si="25"/>
        <v xml:space="preserve"> Q2 1.1</v>
      </c>
      <c r="AP65" s="443" t="str">
        <f t="shared" si="26"/>
        <v>高度情報通信設備対応</v>
      </c>
      <c r="AQ65" s="368">
        <f t="shared" si="27"/>
        <v>0.33333333333333331</v>
      </c>
      <c r="AR65" s="368">
        <f t="shared" si="28"/>
        <v>0</v>
      </c>
      <c r="AS65" s="368">
        <f t="shared" si="29"/>
        <v>0</v>
      </c>
      <c r="AT65" s="368">
        <f t="shared" si="30"/>
        <v>0</v>
      </c>
      <c r="AU65" s="368">
        <f t="shared" si="31"/>
        <v>0</v>
      </c>
      <c r="AV65" s="368">
        <f t="shared" si="32"/>
        <v>0</v>
      </c>
      <c r="AW65" s="368">
        <f t="shared" si="33"/>
        <v>0</v>
      </c>
      <c r="AX65" s="377">
        <f t="shared" si="34"/>
        <v>0</v>
      </c>
      <c r="AY65" s="368">
        <f t="shared" si="35"/>
        <v>0.33333333333333331</v>
      </c>
      <c r="AZ65" s="368">
        <f t="shared" si="36"/>
        <v>0</v>
      </c>
      <c r="BA65" s="369">
        <f t="shared" si="37"/>
        <v>0</v>
      </c>
      <c r="BB65" s="368">
        <f t="shared" si="38"/>
        <v>0.5</v>
      </c>
      <c r="BC65" s="368">
        <f t="shared" si="39"/>
        <v>1</v>
      </c>
      <c r="BE65" s="393" t="s">
        <v>577</v>
      </c>
      <c r="BF65" s="425" t="s">
        <v>62</v>
      </c>
      <c r="BG65" s="548" t="s">
        <v>578</v>
      </c>
      <c r="BH65" s="385">
        <v>0.33333333333333331</v>
      </c>
      <c r="BI65" s="368"/>
      <c r="BJ65" s="368"/>
      <c r="BK65" s="368"/>
      <c r="BL65" s="368"/>
      <c r="BM65" s="368"/>
      <c r="BN65" s="368"/>
      <c r="BO65" s="377"/>
      <c r="BP65" s="385">
        <v>0.33333333333333331</v>
      </c>
      <c r="BQ65" s="614"/>
      <c r="BR65" s="373"/>
      <c r="BS65" s="371">
        <v>0.5</v>
      </c>
      <c r="BT65" s="371">
        <v>1</v>
      </c>
      <c r="BV65" s="393" t="s">
        <v>577</v>
      </c>
      <c r="BW65" s="425" t="s">
        <v>62</v>
      </c>
      <c r="BX65" s="548" t="s">
        <v>578</v>
      </c>
      <c r="BY65" s="371">
        <v>0.33333333333333331</v>
      </c>
      <c r="BZ65" s="371"/>
      <c r="CA65" s="371"/>
      <c r="CB65" s="371"/>
      <c r="CC65" s="371"/>
      <c r="CD65" s="371"/>
      <c r="CE65" s="371"/>
      <c r="CF65" s="372"/>
      <c r="CG65" s="371">
        <v>0.33333333333333331</v>
      </c>
      <c r="CH65" s="371"/>
      <c r="CI65" s="373"/>
      <c r="CJ65" s="371">
        <v>0.5</v>
      </c>
      <c r="CK65" s="371">
        <v>1</v>
      </c>
      <c r="CM65" s="393" t="s">
        <v>577</v>
      </c>
      <c r="CN65" s="425" t="s">
        <v>62</v>
      </c>
      <c r="CO65" s="548" t="s">
        <v>578</v>
      </c>
      <c r="CP65" s="371">
        <v>0.33333333333333331</v>
      </c>
      <c r="CQ65" s="371"/>
      <c r="CR65" s="371"/>
      <c r="CS65" s="371"/>
      <c r="CT65" s="371"/>
      <c r="CU65" s="371"/>
      <c r="CV65" s="371"/>
      <c r="CW65" s="372"/>
      <c r="CX65" s="371">
        <v>0.33333333333333331</v>
      </c>
      <c r="CY65" s="371"/>
      <c r="CZ65" s="373"/>
      <c r="DA65" s="371">
        <v>0.5</v>
      </c>
      <c r="DB65" s="371">
        <v>1</v>
      </c>
    </row>
    <row r="66" spans="1:118" ht="14.25" thickBot="1" x14ac:dyDescent="0.2">
      <c r="B66" s="229"/>
      <c r="C66" s="215"/>
      <c r="D66" s="211">
        <v>3</v>
      </c>
      <c r="E66" s="223" t="s">
        <v>324</v>
      </c>
      <c r="F66" s="739"/>
      <c r="G66"/>
      <c r="H66" s="776">
        <f>IF(SUMPRODUCT($Y$7:$AH$7,K66:T66)=0,0,SUMPRODUCT($Y$7:$AH$7,Y66:AH66)/SUMPRODUCT($Y$7:$AH$7,K66:T66))</f>
        <v>4</v>
      </c>
      <c r="I66" s="795">
        <f>IF(SUMPRODUCT($AI$7:$AK$7,U66:W66)=0,0,SUMPRODUCT($AI$7:$AK$7,AI66:AK68)/SUMPRODUCT($AI$7:$AK$7,U66:W66))</f>
        <v>0</v>
      </c>
      <c r="J66"/>
      <c r="K66" s="1">
        <f t="shared" si="41"/>
        <v>1</v>
      </c>
      <c r="L66" s="1">
        <f t="shared" si="41"/>
        <v>0</v>
      </c>
      <c r="M66" s="1">
        <f t="shared" si="41"/>
        <v>0</v>
      </c>
      <c r="N66" s="1">
        <f t="shared" si="41"/>
        <v>0</v>
      </c>
      <c r="O66" s="1">
        <f t="shared" si="41"/>
        <v>0</v>
      </c>
      <c r="P66" s="1">
        <f t="shared" si="41"/>
        <v>0</v>
      </c>
      <c r="Q66" s="1">
        <f t="shared" si="40"/>
        <v>0</v>
      </c>
      <c r="R66" s="1">
        <f t="shared" si="40"/>
        <v>0</v>
      </c>
      <c r="S66" s="1">
        <f t="shared" si="40"/>
        <v>0</v>
      </c>
      <c r="T66" s="1">
        <f t="shared" si="40"/>
        <v>0</v>
      </c>
      <c r="U66" s="1">
        <f t="shared" si="40"/>
        <v>0</v>
      </c>
      <c r="V66" s="1">
        <f t="shared" si="40"/>
        <v>0</v>
      </c>
      <c r="W66" s="1">
        <f t="shared" si="40"/>
        <v>0</v>
      </c>
      <c r="X66"/>
      <c r="Y66" s="674">
        <v>4</v>
      </c>
      <c r="Z66" s="674"/>
      <c r="AA66" s="674"/>
      <c r="AB66" s="674"/>
      <c r="AC66" s="674"/>
      <c r="AD66" s="674"/>
      <c r="AE66" s="674"/>
      <c r="AF66" s="674"/>
      <c r="AG66" s="674"/>
      <c r="AH66" s="674"/>
      <c r="AI66" s="674"/>
      <c r="AJ66" s="674"/>
      <c r="AK66" s="674"/>
      <c r="AL66"/>
      <c r="AN66" s="393" t="str">
        <f t="shared" si="24"/>
        <v>1.1.3</v>
      </c>
      <c r="AO66" s="393" t="str">
        <f t="shared" si="25"/>
        <v xml:space="preserve"> Q2 1.1</v>
      </c>
      <c r="AP66" s="443" t="str">
        <f t="shared" si="26"/>
        <v>バリアフリー計画</v>
      </c>
      <c r="AQ66" s="368">
        <f t="shared" si="27"/>
        <v>0.33333333333333331</v>
      </c>
      <c r="AR66" s="368">
        <f t="shared" si="28"/>
        <v>1</v>
      </c>
      <c r="AS66" s="368">
        <f t="shared" si="29"/>
        <v>1</v>
      </c>
      <c r="AT66" s="368">
        <f t="shared" si="30"/>
        <v>1</v>
      </c>
      <c r="AU66" s="368">
        <f t="shared" si="31"/>
        <v>1</v>
      </c>
      <c r="AV66" s="368">
        <f t="shared" si="32"/>
        <v>1</v>
      </c>
      <c r="AW66" s="368">
        <f t="shared" si="33"/>
        <v>1</v>
      </c>
      <c r="AX66" s="377">
        <f t="shared" si="34"/>
        <v>1</v>
      </c>
      <c r="AY66" s="368">
        <f t="shared" si="35"/>
        <v>0.33333333333333331</v>
      </c>
      <c r="AZ66" s="368">
        <f t="shared" si="36"/>
        <v>0.5</v>
      </c>
      <c r="BA66" s="369">
        <f t="shared" si="37"/>
        <v>0</v>
      </c>
      <c r="BB66" s="368">
        <f t="shared" si="38"/>
        <v>0</v>
      </c>
      <c r="BC66" s="368">
        <f t="shared" si="39"/>
        <v>0</v>
      </c>
      <c r="BE66" s="393" t="s">
        <v>579</v>
      </c>
      <c r="BF66" s="425" t="s">
        <v>62</v>
      </c>
      <c r="BG66" s="548" t="s">
        <v>64</v>
      </c>
      <c r="BH66" s="385">
        <v>0.33333333333333331</v>
      </c>
      <c r="BI66" s="368">
        <v>1</v>
      </c>
      <c r="BJ66" s="368">
        <v>1</v>
      </c>
      <c r="BK66" s="368">
        <v>1</v>
      </c>
      <c r="BL66" s="368">
        <v>1</v>
      </c>
      <c r="BM66" s="368">
        <v>1</v>
      </c>
      <c r="BN66" s="368">
        <v>1</v>
      </c>
      <c r="BO66" s="377">
        <v>1</v>
      </c>
      <c r="BP66" s="385">
        <v>0.33333333333333331</v>
      </c>
      <c r="BQ66" s="614">
        <v>0.5</v>
      </c>
      <c r="BR66" s="373"/>
      <c r="BS66" s="371"/>
      <c r="BT66" s="371"/>
      <c r="BV66" s="393" t="s">
        <v>579</v>
      </c>
      <c r="BW66" s="425" t="s">
        <v>62</v>
      </c>
      <c r="BX66" s="548" t="s">
        <v>64</v>
      </c>
      <c r="BY66" s="371">
        <v>0.33333333333333331</v>
      </c>
      <c r="BZ66" s="371">
        <v>1</v>
      </c>
      <c r="CA66" s="371">
        <v>1</v>
      </c>
      <c r="CB66" s="371">
        <v>1</v>
      </c>
      <c r="CC66" s="371">
        <v>1</v>
      </c>
      <c r="CD66" s="371">
        <v>1</v>
      </c>
      <c r="CE66" s="371">
        <v>1</v>
      </c>
      <c r="CF66" s="372">
        <v>1</v>
      </c>
      <c r="CG66" s="371">
        <v>0.33333333333333331</v>
      </c>
      <c r="CH66" s="371">
        <v>1</v>
      </c>
      <c r="CI66" s="373"/>
      <c r="CJ66" s="371"/>
      <c r="CK66" s="371"/>
      <c r="CM66" s="393" t="s">
        <v>579</v>
      </c>
      <c r="CN66" s="425" t="s">
        <v>62</v>
      </c>
      <c r="CO66" s="548" t="s">
        <v>64</v>
      </c>
      <c r="CP66" s="371">
        <v>0.33333333333333331</v>
      </c>
      <c r="CQ66" s="371">
        <v>1</v>
      </c>
      <c r="CR66" s="371">
        <v>1</v>
      </c>
      <c r="CS66" s="371">
        <v>1</v>
      </c>
      <c r="CT66" s="371">
        <v>1</v>
      </c>
      <c r="CU66" s="371">
        <v>1</v>
      </c>
      <c r="CV66" s="371">
        <v>1</v>
      </c>
      <c r="CW66" s="372">
        <v>1</v>
      </c>
      <c r="CX66" s="371">
        <v>0.33333333333333331</v>
      </c>
      <c r="CY66" s="371">
        <v>1</v>
      </c>
      <c r="CZ66" s="373"/>
      <c r="DA66" s="371"/>
      <c r="DB66" s="371"/>
    </row>
    <row r="67" spans="1:118" ht="14.25" thickBot="1" x14ac:dyDescent="0.2">
      <c r="B67" s="229"/>
      <c r="C67" s="205">
        <v>1.2</v>
      </c>
      <c r="D67" s="206" t="s">
        <v>325</v>
      </c>
      <c r="E67" s="246"/>
      <c r="F67" s="738"/>
      <c r="G67"/>
      <c r="H67" s="782"/>
      <c r="I67" s="694"/>
      <c r="J67"/>
      <c r="K67" s="1">
        <f t="shared" si="41"/>
        <v>0</v>
      </c>
      <c r="L67" s="1">
        <f t="shared" si="41"/>
        <v>0</v>
      </c>
      <c r="M67" s="1">
        <f t="shared" si="41"/>
        <v>0</v>
      </c>
      <c r="N67" s="1">
        <f t="shared" si="41"/>
        <v>0</v>
      </c>
      <c r="O67" s="1">
        <f t="shared" si="41"/>
        <v>0</v>
      </c>
      <c r="P67" s="1">
        <f t="shared" si="41"/>
        <v>0</v>
      </c>
      <c r="Q67" s="1">
        <f t="shared" si="40"/>
        <v>0</v>
      </c>
      <c r="R67" s="1">
        <f t="shared" si="40"/>
        <v>0</v>
      </c>
      <c r="S67" s="1">
        <f t="shared" si="40"/>
        <v>0</v>
      </c>
      <c r="T67" s="1">
        <f t="shared" si="40"/>
        <v>0</v>
      </c>
      <c r="U67" s="1">
        <f t="shared" si="40"/>
        <v>0</v>
      </c>
      <c r="V67" s="1">
        <f t="shared" si="40"/>
        <v>0</v>
      </c>
      <c r="W67" s="1">
        <f t="shared" si="40"/>
        <v>0</v>
      </c>
      <c r="X67"/>
      <c r="Y67" s="695" t="s">
        <v>839</v>
      </c>
      <c r="Z67" s="695" t="s">
        <v>839</v>
      </c>
      <c r="AA67" s="695" t="s">
        <v>839</v>
      </c>
      <c r="AB67" s="695" t="s">
        <v>839</v>
      </c>
      <c r="AC67" s="695" t="s">
        <v>839</v>
      </c>
      <c r="AD67" s="695" t="s">
        <v>839</v>
      </c>
      <c r="AE67" s="695" t="s">
        <v>839</v>
      </c>
      <c r="AF67" s="695" t="s">
        <v>839</v>
      </c>
      <c r="AG67" s="695" t="s">
        <v>839</v>
      </c>
      <c r="AH67" s="695" t="s">
        <v>839</v>
      </c>
      <c r="AI67" s="695" t="s">
        <v>839</v>
      </c>
      <c r="AJ67" s="695" t="s">
        <v>839</v>
      </c>
      <c r="AK67" s="695" t="s">
        <v>839</v>
      </c>
      <c r="AL67"/>
      <c r="AN67" s="393">
        <f t="shared" si="24"/>
        <v>1.2</v>
      </c>
      <c r="AO67" s="393" t="str">
        <f t="shared" si="25"/>
        <v xml:space="preserve"> Q2 1</v>
      </c>
      <c r="AP67" s="443" t="str">
        <f t="shared" si="26"/>
        <v>心理性・快適性</v>
      </c>
      <c r="AQ67" s="368">
        <f t="shared" si="27"/>
        <v>0.3</v>
      </c>
      <c r="AR67" s="368">
        <f t="shared" si="28"/>
        <v>0.3</v>
      </c>
      <c r="AS67" s="368">
        <f t="shared" si="29"/>
        <v>0.3</v>
      </c>
      <c r="AT67" s="368">
        <f t="shared" si="30"/>
        <v>0.3</v>
      </c>
      <c r="AU67" s="368">
        <f t="shared" si="31"/>
        <v>0.3</v>
      </c>
      <c r="AV67" s="368">
        <f t="shared" si="32"/>
        <v>0.3</v>
      </c>
      <c r="AW67" s="368">
        <f t="shared" si="33"/>
        <v>0.3</v>
      </c>
      <c r="AX67" s="377">
        <f t="shared" si="34"/>
        <v>0.3</v>
      </c>
      <c r="AY67" s="368">
        <f t="shared" si="35"/>
        <v>0.3</v>
      </c>
      <c r="AZ67" s="368">
        <f t="shared" si="36"/>
        <v>0.3</v>
      </c>
      <c r="BA67" s="369">
        <f t="shared" si="37"/>
        <v>0.4</v>
      </c>
      <c r="BB67" s="368">
        <f t="shared" si="38"/>
        <v>0.4</v>
      </c>
      <c r="BC67" s="368">
        <f t="shared" si="39"/>
        <v>0.4</v>
      </c>
      <c r="BE67" s="393">
        <v>1.2</v>
      </c>
      <c r="BF67" s="425" t="s">
        <v>61</v>
      </c>
      <c r="BG67" s="548" t="s">
        <v>325</v>
      </c>
      <c r="BH67" s="368">
        <v>0.3</v>
      </c>
      <c r="BI67" s="368">
        <v>0.3</v>
      </c>
      <c r="BJ67" s="368">
        <v>0.3</v>
      </c>
      <c r="BK67" s="611">
        <v>0.3</v>
      </c>
      <c r="BL67" s="611">
        <v>0.3</v>
      </c>
      <c r="BM67" s="368">
        <v>0.3</v>
      </c>
      <c r="BN67" s="611">
        <v>0.3</v>
      </c>
      <c r="BO67" s="368">
        <v>0.3</v>
      </c>
      <c r="BP67" s="611">
        <v>0.3</v>
      </c>
      <c r="BQ67" s="371">
        <v>0.3</v>
      </c>
      <c r="BR67" s="371">
        <v>0.4</v>
      </c>
      <c r="BS67" s="371">
        <v>0.4</v>
      </c>
      <c r="BT67" s="371">
        <v>0.4</v>
      </c>
      <c r="BV67" s="393">
        <v>1.2</v>
      </c>
      <c r="BW67" s="425" t="s">
        <v>61</v>
      </c>
      <c r="BX67" s="548" t="s">
        <v>325</v>
      </c>
      <c r="BY67" s="371">
        <v>0.3</v>
      </c>
      <c r="BZ67" s="371">
        <v>0.3</v>
      </c>
      <c r="CA67" s="371">
        <v>0.3</v>
      </c>
      <c r="CB67" s="371">
        <v>0.3</v>
      </c>
      <c r="CC67" s="371">
        <v>0.3</v>
      </c>
      <c r="CD67" s="371">
        <v>0.3</v>
      </c>
      <c r="CE67" s="371">
        <v>0.3</v>
      </c>
      <c r="CF67" s="372">
        <v>0.3</v>
      </c>
      <c r="CG67" s="371">
        <v>0.3</v>
      </c>
      <c r="CH67" s="371">
        <v>0.3</v>
      </c>
      <c r="CI67" s="371">
        <v>0.4</v>
      </c>
      <c r="CJ67" s="371">
        <v>0.4</v>
      </c>
      <c r="CK67" s="371">
        <v>0.4</v>
      </c>
      <c r="CM67" s="393">
        <v>1.2</v>
      </c>
      <c r="CN67" s="425" t="s">
        <v>61</v>
      </c>
      <c r="CO67" s="548" t="s">
        <v>325</v>
      </c>
      <c r="CP67" s="371">
        <v>0.3</v>
      </c>
      <c r="CQ67" s="371">
        <v>0.3</v>
      </c>
      <c r="CR67" s="371">
        <v>0.3</v>
      </c>
      <c r="CS67" s="371">
        <v>0.3</v>
      </c>
      <c r="CT67" s="371">
        <v>0.3</v>
      </c>
      <c r="CU67" s="371">
        <v>0.3</v>
      </c>
      <c r="CV67" s="371">
        <v>0.3</v>
      </c>
      <c r="CW67" s="372">
        <v>0.3</v>
      </c>
      <c r="CX67" s="371">
        <v>0.3</v>
      </c>
      <c r="CY67" s="371">
        <v>0.3</v>
      </c>
      <c r="CZ67" s="371">
        <v>0.4</v>
      </c>
      <c r="DA67" s="371">
        <v>0.4</v>
      </c>
      <c r="DB67" s="371">
        <v>0.4</v>
      </c>
    </row>
    <row r="68" spans="1:118" x14ac:dyDescent="0.15">
      <c r="B68" s="229"/>
      <c r="C68" s="210"/>
      <c r="D68" s="211">
        <v>1</v>
      </c>
      <c r="E68" s="223" t="s">
        <v>326</v>
      </c>
      <c r="F68" s="739"/>
      <c r="G68"/>
      <c r="H68" s="778">
        <f>IF(SUMPRODUCT($Y$7:$AH$7,K68:T68)=0,0,SUMPRODUCT($Y$7:$AH$7,Y68:AH68)/SUMPRODUCT($Y$7:$AH$7,K68:T68))</f>
        <v>4</v>
      </c>
      <c r="I68" s="796">
        <f>IF(SUMPRODUCT($AI$7:$AK$7,U68:W68)=0,0,SUMPRODUCT($AI$7:$AK$7,AI68:AK70)/SUMPRODUCT($AI$7:$AK$7,U68:W68))</f>
        <v>0</v>
      </c>
      <c r="J68"/>
      <c r="K68" s="1">
        <f t="shared" si="41"/>
        <v>1</v>
      </c>
      <c r="L68" s="1">
        <f t="shared" si="41"/>
        <v>0</v>
      </c>
      <c r="M68" s="1">
        <f t="shared" si="41"/>
        <v>0</v>
      </c>
      <c r="N68" s="1">
        <f t="shared" si="41"/>
        <v>0</v>
      </c>
      <c r="O68" s="1">
        <f t="shared" si="41"/>
        <v>0</v>
      </c>
      <c r="P68" s="1">
        <f t="shared" si="41"/>
        <v>0</v>
      </c>
      <c r="Q68" s="1">
        <f t="shared" si="40"/>
        <v>0</v>
      </c>
      <c r="R68" s="1">
        <f t="shared" si="40"/>
        <v>0</v>
      </c>
      <c r="S68" s="1">
        <f t="shared" si="40"/>
        <v>0</v>
      </c>
      <c r="T68" s="1">
        <f t="shared" si="40"/>
        <v>0</v>
      </c>
      <c r="U68" s="1">
        <f t="shared" si="40"/>
        <v>0</v>
      </c>
      <c r="V68" s="1">
        <f t="shared" si="40"/>
        <v>0</v>
      </c>
      <c r="W68" s="1">
        <f t="shared" si="40"/>
        <v>0</v>
      </c>
      <c r="X68"/>
      <c r="Y68" s="679">
        <v>4</v>
      </c>
      <c r="Z68" s="679"/>
      <c r="AA68" s="679"/>
      <c r="AB68" s="679"/>
      <c r="AC68" s="679"/>
      <c r="AD68" s="679"/>
      <c r="AE68" s="679"/>
      <c r="AF68" s="679"/>
      <c r="AG68" s="679"/>
      <c r="AH68" s="679"/>
      <c r="AI68" s="679"/>
      <c r="AJ68" s="679"/>
      <c r="AK68" s="679"/>
      <c r="AL68"/>
      <c r="AN68" s="393" t="str">
        <f t="shared" si="24"/>
        <v>1.2.1</v>
      </c>
      <c r="AO68" s="393" t="str">
        <f t="shared" si="25"/>
        <v xml:space="preserve"> Q2 1.2</v>
      </c>
      <c r="AP68" s="443" t="str">
        <f t="shared" si="26"/>
        <v>広さ感・景観</v>
      </c>
      <c r="AQ68" s="368">
        <f t="shared" si="27"/>
        <v>0.33333333333333331</v>
      </c>
      <c r="AR68" s="368">
        <f t="shared" si="28"/>
        <v>0</v>
      </c>
      <c r="AS68" s="368">
        <f t="shared" si="29"/>
        <v>0</v>
      </c>
      <c r="AT68" s="368">
        <f t="shared" si="30"/>
        <v>0</v>
      </c>
      <c r="AU68" s="368">
        <f t="shared" si="31"/>
        <v>0</v>
      </c>
      <c r="AV68" s="368">
        <f t="shared" si="32"/>
        <v>0</v>
      </c>
      <c r="AW68" s="368">
        <f t="shared" si="33"/>
        <v>0</v>
      </c>
      <c r="AX68" s="377">
        <f t="shared" si="34"/>
        <v>0</v>
      </c>
      <c r="AY68" s="368">
        <f t="shared" si="35"/>
        <v>0</v>
      </c>
      <c r="AZ68" s="368">
        <f t="shared" si="36"/>
        <v>0</v>
      </c>
      <c r="BA68" s="369">
        <f t="shared" si="37"/>
        <v>0</v>
      </c>
      <c r="BB68" s="369">
        <f t="shared" si="38"/>
        <v>0</v>
      </c>
      <c r="BC68" s="369">
        <f t="shared" si="39"/>
        <v>0</v>
      </c>
      <c r="BE68" s="393" t="s">
        <v>580</v>
      </c>
      <c r="BF68" s="425" t="s">
        <v>65</v>
      </c>
      <c r="BG68" s="548" t="s">
        <v>66</v>
      </c>
      <c r="BH68" s="385">
        <v>0.33333333333333331</v>
      </c>
      <c r="BI68" s="368"/>
      <c r="BJ68" s="368"/>
      <c r="BK68" s="368"/>
      <c r="BL68" s="368"/>
      <c r="BM68" s="368"/>
      <c r="BN68" s="368"/>
      <c r="BO68" s="377"/>
      <c r="BP68" s="368"/>
      <c r="BQ68" s="371"/>
      <c r="BR68" s="373"/>
      <c r="BS68" s="373"/>
      <c r="BT68" s="373"/>
      <c r="BV68" s="393" t="s">
        <v>580</v>
      </c>
      <c r="BW68" s="425" t="s">
        <v>65</v>
      </c>
      <c r="BX68" s="548" t="s">
        <v>66</v>
      </c>
      <c r="BY68" s="371">
        <v>0.33333333333333331</v>
      </c>
      <c r="BZ68" s="371">
        <v>0.5</v>
      </c>
      <c r="CA68" s="371">
        <v>0.33333333333333331</v>
      </c>
      <c r="CB68" s="371">
        <v>0.5</v>
      </c>
      <c r="CC68" s="371"/>
      <c r="CD68" s="371"/>
      <c r="CE68" s="371"/>
      <c r="CF68" s="372"/>
      <c r="CG68" s="371">
        <v>0.33333333333333331</v>
      </c>
      <c r="CH68" s="371">
        <v>0.5</v>
      </c>
      <c r="CI68" s="373">
        <v>0.5</v>
      </c>
      <c r="CJ68" s="373">
        <v>0.5</v>
      </c>
      <c r="CK68" s="373">
        <v>0.5</v>
      </c>
      <c r="CM68" s="393" t="s">
        <v>580</v>
      </c>
      <c r="CN68" s="425" t="s">
        <v>65</v>
      </c>
      <c r="CO68" s="548" t="s">
        <v>66</v>
      </c>
      <c r="CP68" s="371">
        <v>0.33333333333333331</v>
      </c>
      <c r="CQ68" s="371">
        <v>0.5</v>
      </c>
      <c r="CR68" s="371">
        <v>0.33333333333333331</v>
      </c>
      <c r="CS68" s="371">
        <v>0.5</v>
      </c>
      <c r="CT68" s="371"/>
      <c r="CU68" s="371"/>
      <c r="CV68" s="371"/>
      <c r="CW68" s="372"/>
      <c r="CX68" s="371">
        <v>0.33333333333333331</v>
      </c>
      <c r="CY68" s="371">
        <v>0.5</v>
      </c>
      <c r="CZ68" s="373">
        <v>0.5</v>
      </c>
      <c r="DA68" s="373">
        <v>0.5</v>
      </c>
      <c r="DB68" s="373">
        <v>0.5</v>
      </c>
    </row>
    <row r="69" spans="1:118" x14ac:dyDescent="0.15">
      <c r="B69" s="229"/>
      <c r="C69" s="210"/>
      <c r="D69" s="211">
        <v>2</v>
      </c>
      <c r="E69" s="223" t="s">
        <v>327</v>
      </c>
      <c r="F69" s="739"/>
      <c r="G69"/>
      <c r="H69" s="779">
        <f>IF(SUMPRODUCT($Y$7:$AH$7,K69:T69)=0,0,SUMPRODUCT($Y$7:$AH$7,Y69:AH69)/SUMPRODUCT($Y$7:$AH$7,K69:T69))</f>
        <v>4</v>
      </c>
      <c r="I69" s="700">
        <f>IF(SUMPRODUCT($AI$7:$AK$7,U69:W69)=0,0,SUMPRODUCT($AI$7:$AK$7,AI69:AK71)/SUMPRODUCT($AI$7:$AK$7,U69:W69))</f>
        <v>0</v>
      </c>
      <c r="J69"/>
      <c r="K69" s="1">
        <f t="shared" si="41"/>
        <v>1</v>
      </c>
      <c r="L69" s="1">
        <f t="shared" si="41"/>
        <v>0</v>
      </c>
      <c r="M69" s="1">
        <f t="shared" si="41"/>
        <v>0</v>
      </c>
      <c r="N69" s="1">
        <f t="shared" si="41"/>
        <v>0</v>
      </c>
      <c r="O69" s="1">
        <f t="shared" si="41"/>
        <v>0</v>
      </c>
      <c r="P69" s="1">
        <f t="shared" si="41"/>
        <v>0</v>
      </c>
      <c r="Q69" s="1">
        <f t="shared" si="40"/>
        <v>0</v>
      </c>
      <c r="R69" s="1">
        <f t="shared" si="40"/>
        <v>0</v>
      </c>
      <c r="S69" s="1">
        <f t="shared" si="40"/>
        <v>0</v>
      </c>
      <c r="T69" s="1">
        <f t="shared" si="40"/>
        <v>0</v>
      </c>
      <c r="U69" s="1">
        <f t="shared" si="40"/>
        <v>0</v>
      </c>
      <c r="V69" s="1">
        <f t="shared" si="40"/>
        <v>0</v>
      </c>
      <c r="W69" s="1">
        <f t="shared" si="40"/>
        <v>0</v>
      </c>
      <c r="X69"/>
      <c r="Y69" s="681">
        <v>4</v>
      </c>
      <c r="Z69" s="681"/>
      <c r="AA69" s="681"/>
      <c r="AB69" s="681"/>
      <c r="AC69" s="681"/>
      <c r="AD69" s="681"/>
      <c r="AE69" s="681"/>
      <c r="AF69" s="681"/>
      <c r="AG69" s="681"/>
      <c r="AH69" s="681"/>
      <c r="AI69" s="681"/>
      <c r="AJ69" s="681"/>
      <c r="AK69" s="681"/>
      <c r="AL69"/>
      <c r="AN69" s="393" t="str">
        <f t="shared" si="24"/>
        <v>1.2.2</v>
      </c>
      <c r="AO69" s="393" t="str">
        <f t="shared" si="25"/>
        <v xml:space="preserve"> Q2 1.2</v>
      </c>
      <c r="AP69" s="443" t="str">
        <f t="shared" si="26"/>
        <v>リフレッシュスペース</v>
      </c>
      <c r="AQ69" s="368">
        <f t="shared" si="27"/>
        <v>0.33333333333333331</v>
      </c>
      <c r="AR69" s="368">
        <f t="shared" si="28"/>
        <v>0</v>
      </c>
      <c r="AS69" s="368">
        <f t="shared" si="29"/>
        <v>0.5</v>
      </c>
      <c r="AT69" s="368">
        <f t="shared" si="30"/>
        <v>0</v>
      </c>
      <c r="AU69" s="368">
        <f t="shared" si="31"/>
        <v>0</v>
      </c>
      <c r="AV69" s="368">
        <f t="shared" si="32"/>
        <v>0</v>
      </c>
      <c r="AW69" s="368">
        <f t="shared" si="33"/>
        <v>0</v>
      </c>
      <c r="AX69" s="377">
        <f t="shared" si="34"/>
        <v>0</v>
      </c>
      <c r="AY69" s="368">
        <f t="shared" si="35"/>
        <v>0</v>
      </c>
      <c r="AZ69" s="368">
        <f t="shared" si="36"/>
        <v>0</v>
      </c>
      <c r="BA69" s="369">
        <f t="shared" si="37"/>
        <v>0</v>
      </c>
      <c r="BB69" s="369">
        <f t="shared" si="38"/>
        <v>0</v>
      </c>
      <c r="BC69" s="369">
        <f t="shared" si="39"/>
        <v>0</v>
      </c>
      <c r="BE69" s="393" t="s">
        <v>581</v>
      </c>
      <c r="BF69" s="425" t="s">
        <v>65</v>
      </c>
      <c r="BG69" s="548" t="s">
        <v>67</v>
      </c>
      <c r="BH69" s="385">
        <v>0.33333333333333331</v>
      </c>
      <c r="BI69" s="368"/>
      <c r="BJ69" s="368">
        <v>0.5</v>
      </c>
      <c r="BK69" s="368"/>
      <c r="BL69" s="368"/>
      <c r="BM69" s="368"/>
      <c r="BN69" s="368"/>
      <c r="BO69" s="377"/>
      <c r="BP69" s="368"/>
      <c r="BQ69" s="371"/>
      <c r="BR69" s="373"/>
      <c r="BS69" s="373"/>
      <c r="BT69" s="373"/>
      <c r="BV69" s="393" t="s">
        <v>581</v>
      </c>
      <c r="BW69" s="425" t="s">
        <v>65</v>
      </c>
      <c r="BX69" s="548" t="s">
        <v>67</v>
      </c>
      <c r="BY69" s="371">
        <v>0.33333333333333331</v>
      </c>
      <c r="BZ69" s="371"/>
      <c r="CA69" s="371">
        <v>0.33333333333333331</v>
      </c>
      <c r="CB69" s="371"/>
      <c r="CC69" s="371"/>
      <c r="CD69" s="371"/>
      <c r="CE69" s="371"/>
      <c r="CF69" s="372"/>
      <c r="CG69" s="371">
        <v>0.33333333333333331</v>
      </c>
      <c r="CH69" s="371"/>
      <c r="CI69" s="373"/>
      <c r="CJ69" s="373"/>
      <c r="CK69" s="373"/>
      <c r="CM69" s="393" t="s">
        <v>581</v>
      </c>
      <c r="CN69" s="425" t="s">
        <v>65</v>
      </c>
      <c r="CO69" s="548" t="s">
        <v>67</v>
      </c>
      <c r="CP69" s="371">
        <v>0.33333333333333331</v>
      </c>
      <c r="CQ69" s="371"/>
      <c r="CR69" s="371">
        <v>0.33333333333333331</v>
      </c>
      <c r="CS69" s="371"/>
      <c r="CT69" s="371"/>
      <c r="CU69" s="371"/>
      <c r="CV69" s="371"/>
      <c r="CW69" s="372"/>
      <c r="CX69" s="371">
        <v>0.33333333333333331</v>
      </c>
      <c r="CY69" s="371"/>
      <c r="CZ69" s="373"/>
      <c r="DA69" s="373"/>
      <c r="DB69" s="373"/>
    </row>
    <row r="70" spans="1:118" ht="14.25" thickBot="1" x14ac:dyDescent="0.2">
      <c r="B70" s="229"/>
      <c r="C70" s="215"/>
      <c r="D70" s="211">
        <v>3</v>
      </c>
      <c r="E70" s="223" t="s">
        <v>328</v>
      </c>
      <c r="F70" s="739"/>
      <c r="G70"/>
      <c r="H70" s="776">
        <f>IF(SUMPRODUCT($Y$7:$AH$7,K70:T70)=0,0,SUMPRODUCT($Y$7:$AH$7,Y70:AH70)/SUMPRODUCT($Y$7:$AH$7,K70:T70))</f>
        <v>4</v>
      </c>
      <c r="I70" s="795">
        <f>IF(SUMPRODUCT($AI$7:$AK$7,U70:W70)=0,0,SUMPRODUCT($AI$7:$AK$7,AI70:AK72)/SUMPRODUCT($AI$7:$AK$7,U70:W70))</f>
        <v>0</v>
      </c>
      <c r="J70"/>
      <c r="K70" s="1">
        <f t="shared" si="41"/>
        <v>1</v>
      </c>
      <c r="L70" s="1">
        <f t="shared" si="41"/>
        <v>0</v>
      </c>
      <c r="M70" s="1">
        <f t="shared" si="41"/>
        <v>0</v>
      </c>
      <c r="N70" s="1">
        <f t="shared" si="41"/>
        <v>0</v>
      </c>
      <c r="O70" s="1">
        <f t="shared" si="41"/>
        <v>0</v>
      </c>
      <c r="P70" s="1">
        <f t="shared" si="41"/>
        <v>0</v>
      </c>
      <c r="Q70" s="1">
        <f t="shared" si="40"/>
        <v>0</v>
      </c>
      <c r="R70" s="1">
        <f t="shared" si="40"/>
        <v>0</v>
      </c>
      <c r="S70" s="1">
        <f t="shared" si="40"/>
        <v>0</v>
      </c>
      <c r="T70" s="1">
        <f t="shared" si="40"/>
        <v>0</v>
      </c>
      <c r="U70" s="1">
        <f t="shared" si="40"/>
        <v>0</v>
      </c>
      <c r="V70" s="1">
        <f t="shared" si="40"/>
        <v>0</v>
      </c>
      <c r="W70" s="1">
        <f t="shared" si="40"/>
        <v>0</v>
      </c>
      <c r="X70"/>
      <c r="Y70" s="674">
        <v>4</v>
      </c>
      <c r="Z70" s="674"/>
      <c r="AA70" s="674"/>
      <c r="AB70" s="674"/>
      <c r="AC70" s="674"/>
      <c r="AD70" s="674"/>
      <c r="AE70" s="674"/>
      <c r="AF70" s="674"/>
      <c r="AG70" s="674"/>
      <c r="AH70" s="674"/>
      <c r="AI70" s="674"/>
      <c r="AJ70" s="674"/>
      <c r="AK70" s="674"/>
      <c r="AL70"/>
      <c r="AN70" s="393" t="str">
        <f t="shared" si="24"/>
        <v>1.2.3</v>
      </c>
      <c r="AO70" s="393" t="str">
        <f t="shared" si="25"/>
        <v xml:space="preserve"> Q2 1.2</v>
      </c>
      <c r="AP70" s="443" t="str">
        <f t="shared" si="26"/>
        <v>内装計画</v>
      </c>
      <c r="AQ70" s="368">
        <f t="shared" si="27"/>
        <v>0.33333333333333331</v>
      </c>
      <c r="AR70" s="368">
        <f t="shared" si="28"/>
        <v>1</v>
      </c>
      <c r="AS70" s="368">
        <f t="shared" si="29"/>
        <v>0.5</v>
      </c>
      <c r="AT70" s="368">
        <f t="shared" si="30"/>
        <v>1</v>
      </c>
      <c r="AU70" s="368">
        <f t="shared" si="31"/>
        <v>1</v>
      </c>
      <c r="AV70" s="368">
        <f t="shared" si="32"/>
        <v>1</v>
      </c>
      <c r="AW70" s="368">
        <f t="shared" si="33"/>
        <v>1</v>
      </c>
      <c r="AX70" s="377">
        <f t="shared" si="34"/>
        <v>1</v>
      </c>
      <c r="AY70" s="368">
        <f t="shared" si="35"/>
        <v>1</v>
      </c>
      <c r="AZ70" s="368">
        <f t="shared" si="36"/>
        <v>1</v>
      </c>
      <c r="BA70" s="369">
        <f t="shared" si="37"/>
        <v>1</v>
      </c>
      <c r="BB70" s="369">
        <f t="shared" si="38"/>
        <v>1</v>
      </c>
      <c r="BC70" s="369">
        <f t="shared" si="39"/>
        <v>1</v>
      </c>
      <c r="BE70" s="393" t="s">
        <v>582</v>
      </c>
      <c r="BF70" s="425" t="s">
        <v>65</v>
      </c>
      <c r="BG70" s="548" t="s">
        <v>68</v>
      </c>
      <c r="BH70" s="385">
        <v>0.33333333333333331</v>
      </c>
      <c r="BI70" s="368">
        <v>1</v>
      </c>
      <c r="BJ70" s="368">
        <v>0.5</v>
      </c>
      <c r="BK70" s="368">
        <v>1</v>
      </c>
      <c r="BL70" s="368">
        <v>1</v>
      </c>
      <c r="BM70" s="368">
        <v>1</v>
      </c>
      <c r="BN70" s="368">
        <v>1</v>
      </c>
      <c r="BO70" s="377">
        <v>1</v>
      </c>
      <c r="BP70" s="368">
        <v>1</v>
      </c>
      <c r="BQ70" s="371">
        <v>1</v>
      </c>
      <c r="BR70" s="373">
        <v>1</v>
      </c>
      <c r="BS70" s="373">
        <v>1</v>
      </c>
      <c r="BT70" s="373">
        <v>1</v>
      </c>
      <c r="BV70" s="393" t="s">
        <v>582</v>
      </c>
      <c r="BW70" s="425" t="s">
        <v>65</v>
      </c>
      <c r="BX70" s="548" t="s">
        <v>68</v>
      </c>
      <c r="BY70" s="371">
        <v>0.33333333333333331</v>
      </c>
      <c r="BZ70" s="371">
        <v>0.5</v>
      </c>
      <c r="CA70" s="371">
        <v>0.33333333333333331</v>
      </c>
      <c r="CB70" s="371">
        <v>0.5</v>
      </c>
      <c r="CC70" s="371">
        <v>1</v>
      </c>
      <c r="CD70" s="371">
        <v>1</v>
      </c>
      <c r="CE70" s="371">
        <v>1</v>
      </c>
      <c r="CF70" s="372">
        <v>1</v>
      </c>
      <c r="CG70" s="371">
        <v>0.33333333333333331</v>
      </c>
      <c r="CH70" s="371">
        <v>0.5</v>
      </c>
      <c r="CI70" s="373">
        <v>0.5</v>
      </c>
      <c r="CJ70" s="373">
        <v>0.5</v>
      </c>
      <c r="CK70" s="373">
        <v>0.5</v>
      </c>
      <c r="CM70" s="393" t="s">
        <v>582</v>
      </c>
      <c r="CN70" s="425" t="s">
        <v>65</v>
      </c>
      <c r="CO70" s="548" t="s">
        <v>68</v>
      </c>
      <c r="CP70" s="371">
        <v>0.33333333333333331</v>
      </c>
      <c r="CQ70" s="371">
        <v>0.5</v>
      </c>
      <c r="CR70" s="371">
        <v>0.33333333333333331</v>
      </c>
      <c r="CS70" s="371">
        <v>0.5</v>
      </c>
      <c r="CT70" s="371">
        <v>1</v>
      </c>
      <c r="CU70" s="371">
        <v>1</v>
      </c>
      <c r="CV70" s="371">
        <v>1</v>
      </c>
      <c r="CW70" s="372">
        <v>1</v>
      </c>
      <c r="CX70" s="371">
        <v>0.33333333333333331</v>
      </c>
      <c r="CY70" s="371">
        <v>0.5</v>
      </c>
      <c r="CZ70" s="373">
        <v>0.5</v>
      </c>
      <c r="DA70" s="373">
        <v>0.5</v>
      </c>
      <c r="DB70" s="373">
        <v>0.5</v>
      </c>
    </row>
    <row r="71" spans="1:118" s="564" customFormat="1" ht="14.25" thickBot="1" x14ac:dyDescent="0.2">
      <c r="A71"/>
      <c r="B71" s="229"/>
      <c r="C71" s="205">
        <v>1.3</v>
      </c>
      <c r="D71" s="206" t="s">
        <v>329</v>
      </c>
      <c r="E71" s="246"/>
      <c r="F71" s="738"/>
      <c r="G71"/>
      <c r="H71" s="782"/>
      <c r="I71" s="694"/>
      <c r="J71"/>
      <c r="K71" s="1">
        <f t="shared" si="41"/>
        <v>0</v>
      </c>
      <c r="L71" s="1">
        <f t="shared" si="41"/>
        <v>0</v>
      </c>
      <c r="M71" s="1">
        <f t="shared" si="41"/>
        <v>0</v>
      </c>
      <c r="N71" s="1">
        <f t="shared" si="41"/>
        <v>0</v>
      </c>
      <c r="O71" s="1">
        <f t="shared" si="41"/>
        <v>0</v>
      </c>
      <c r="P71" s="1">
        <f t="shared" si="41"/>
        <v>0</v>
      </c>
      <c r="Q71" s="1">
        <f t="shared" si="40"/>
        <v>0</v>
      </c>
      <c r="R71" s="1">
        <f t="shared" si="40"/>
        <v>0</v>
      </c>
      <c r="S71" s="1">
        <f t="shared" si="40"/>
        <v>0</v>
      </c>
      <c r="T71" s="1">
        <f t="shared" si="40"/>
        <v>0</v>
      </c>
      <c r="U71" s="1">
        <f t="shared" si="40"/>
        <v>0</v>
      </c>
      <c r="V71" s="1">
        <f t="shared" si="40"/>
        <v>0</v>
      </c>
      <c r="W71" s="1">
        <f t="shared" si="40"/>
        <v>0</v>
      </c>
      <c r="X71"/>
      <c r="Y71" s="695" t="s">
        <v>839</v>
      </c>
      <c r="Z71" s="695" t="s">
        <v>839</v>
      </c>
      <c r="AA71" s="695" t="s">
        <v>839</v>
      </c>
      <c r="AB71" s="695" t="s">
        <v>839</v>
      </c>
      <c r="AC71" s="695" t="s">
        <v>839</v>
      </c>
      <c r="AD71" s="695" t="s">
        <v>839</v>
      </c>
      <c r="AE71" s="695" t="s">
        <v>839</v>
      </c>
      <c r="AF71" s="695" t="s">
        <v>839</v>
      </c>
      <c r="AG71" s="695" t="s">
        <v>839</v>
      </c>
      <c r="AH71" s="695" t="s">
        <v>839</v>
      </c>
      <c r="AI71" s="695" t="s">
        <v>839</v>
      </c>
      <c r="AJ71" s="695" t="s">
        <v>839</v>
      </c>
      <c r="AK71" s="695" t="s">
        <v>839</v>
      </c>
      <c r="AL71"/>
      <c r="AM71"/>
      <c r="AN71" s="393">
        <f t="shared" si="24"/>
        <v>1.3</v>
      </c>
      <c r="AO71" s="393" t="str">
        <f t="shared" si="25"/>
        <v xml:space="preserve"> Q2 1</v>
      </c>
      <c r="AP71" s="443" t="str">
        <f t="shared" si="26"/>
        <v>維持管理</v>
      </c>
      <c r="AQ71" s="368">
        <f t="shared" si="27"/>
        <v>0.3</v>
      </c>
      <c r="AR71" s="368">
        <f t="shared" si="28"/>
        <v>0.3</v>
      </c>
      <c r="AS71" s="368">
        <f t="shared" si="29"/>
        <v>0.3</v>
      </c>
      <c r="AT71" s="368">
        <f t="shared" si="30"/>
        <v>0.3</v>
      </c>
      <c r="AU71" s="368">
        <f t="shared" si="31"/>
        <v>0.3</v>
      </c>
      <c r="AV71" s="368">
        <f t="shared" si="32"/>
        <v>0.3</v>
      </c>
      <c r="AW71" s="368">
        <f t="shared" si="33"/>
        <v>0.3</v>
      </c>
      <c r="AX71" s="377">
        <f t="shared" si="34"/>
        <v>0.3</v>
      </c>
      <c r="AY71" s="368">
        <f t="shared" si="35"/>
        <v>0.3</v>
      </c>
      <c r="AZ71" s="368">
        <f t="shared" si="36"/>
        <v>0.3</v>
      </c>
      <c r="BA71" s="369">
        <f t="shared" si="37"/>
        <v>0</v>
      </c>
      <c r="BB71" s="369">
        <f t="shared" si="38"/>
        <v>0</v>
      </c>
      <c r="BC71" s="369">
        <f t="shared" si="39"/>
        <v>0</v>
      </c>
      <c r="BD71"/>
      <c r="BE71" s="393">
        <v>1.3</v>
      </c>
      <c r="BF71" s="425" t="s">
        <v>61</v>
      </c>
      <c r="BG71" s="548" t="s">
        <v>69</v>
      </c>
      <c r="BH71" s="385">
        <v>0.3</v>
      </c>
      <c r="BI71" s="385">
        <v>0.3</v>
      </c>
      <c r="BJ71" s="385">
        <v>0.3</v>
      </c>
      <c r="BK71" s="611">
        <v>0.3</v>
      </c>
      <c r="BL71" s="611">
        <v>0.3</v>
      </c>
      <c r="BM71" s="385">
        <v>0.3</v>
      </c>
      <c r="BN71" s="611">
        <v>0.3</v>
      </c>
      <c r="BO71" s="385">
        <v>0.3</v>
      </c>
      <c r="BP71" s="611">
        <v>0.3</v>
      </c>
      <c r="BQ71" s="371">
        <v>0.3</v>
      </c>
      <c r="BR71" s="373">
        <v>0</v>
      </c>
      <c r="BS71" s="373">
        <v>0</v>
      </c>
      <c r="BT71" s="373">
        <v>0</v>
      </c>
      <c r="BU71"/>
      <c r="BV71" s="393">
        <v>1.3</v>
      </c>
      <c r="BW71" s="425" t="s">
        <v>61</v>
      </c>
      <c r="BX71" s="548" t="s">
        <v>69</v>
      </c>
      <c r="BY71" s="371">
        <v>0.3</v>
      </c>
      <c r="BZ71" s="371">
        <v>0.3</v>
      </c>
      <c r="CA71" s="371">
        <v>0.3</v>
      </c>
      <c r="CB71" s="371">
        <v>0.3</v>
      </c>
      <c r="CC71" s="371">
        <v>0.3</v>
      </c>
      <c r="CD71" s="371">
        <v>0.3</v>
      </c>
      <c r="CE71" s="371">
        <v>0.3</v>
      </c>
      <c r="CF71" s="372">
        <v>0.3</v>
      </c>
      <c r="CG71" s="371">
        <v>0.3</v>
      </c>
      <c r="CH71" s="371">
        <v>0.3</v>
      </c>
      <c r="CI71" s="373"/>
      <c r="CJ71" s="373"/>
      <c r="CK71" s="373"/>
      <c r="CL71"/>
      <c r="CM71" s="393">
        <v>1.3</v>
      </c>
      <c r="CN71" s="425" t="s">
        <v>61</v>
      </c>
      <c r="CO71" s="548" t="s">
        <v>69</v>
      </c>
      <c r="CP71" s="371">
        <v>0.3</v>
      </c>
      <c r="CQ71" s="371">
        <v>0.3</v>
      </c>
      <c r="CR71" s="371">
        <v>0.3</v>
      </c>
      <c r="CS71" s="371">
        <v>0.3</v>
      </c>
      <c r="CT71" s="371">
        <v>0.3</v>
      </c>
      <c r="CU71" s="371">
        <v>0.3</v>
      </c>
      <c r="CV71" s="371">
        <v>0.3</v>
      </c>
      <c r="CW71" s="372">
        <v>0.3</v>
      </c>
      <c r="CX71" s="371">
        <v>0.3</v>
      </c>
      <c r="CY71" s="371">
        <v>0.3</v>
      </c>
      <c r="CZ71" s="373"/>
      <c r="DA71" s="373"/>
      <c r="DB71" s="373"/>
      <c r="DC71"/>
      <c r="DD71" s="326"/>
      <c r="DE71" s="326"/>
      <c r="DF71" s="326"/>
      <c r="DG71" s="326"/>
      <c r="DH71" s="326"/>
      <c r="DI71" s="326"/>
      <c r="DJ71" s="326"/>
      <c r="DK71" s="326"/>
      <c r="DL71" s="326"/>
      <c r="DM71" s="326"/>
      <c r="DN71" s="326"/>
    </row>
    <row r="72" spans="1:118" s="564" customFormat="1" x14ac:dyDescent="0.15">
      <c r="A72"/>
      <c r="B72" s="229"/>
      <c r="C72" s="210"/>
      <c r="D72" s="211">
        <v>1</v>
      </c>
      <c r="E72" s="841" t="s">
        <v>8</v>
      </c>
      <c r="F72" s="842"/>
      <c r="G72"/>
      <c r="H72" s="778">
        <f>IF(SUMPRODUCT($Y$7:$AH$7,K72:T72)=0,0,SUMPRODUCT($Y$7:$AH$7,Y72:AH72)/SUMPRODUCT($Y$7:$AH$7,K72:T72))</f>
        <v>4</v>
      </c>
      <c r="I72" s="796">
        <f>IF(SUMPRODUCT($AI$7:$AK$7,U72:W72)=0,0,SUMPRODUCT($AI$7:$AK$7,AI72:AK74)/SUMPRODUCT($AI$7:$AK$7,U72:W72))</f>
        <v>0</v>
      </c>
      <c r="J72"/>
      <c r="K72" s="1">
        <f t="shared" si="41"/>
        <v>1</v>
      </c>
      <c r="L72" s="1">
        <f t="shared" si="41"/>
        <v>0</v>
      </c>
      <c r="M72" s="1">
        <f t="shared" si="41"/>
        <v>0</v>
      </c>
      <c r="N72" s="1">
        <f t="shared" si="41"/>
        <v>0</v>
      </c>
      <c r="O72" s="1">
        <f t="shared" si="41"/>
        <v>0</v>
      </c>
      <c r="P72" s="1">
        <f t="shared" si="41"/>
        <v>0</v>
      </c>
      <c r="Q72" s="1">
        <f t="shared" si="40"/>
        <v>0</v>
      </c>
      <c r="R72" s="1">
        <f t="shared" si="40"/>
        <v>0</v>
      </c>
      <c r="S72" s="1">
        <f t="shared" si="40"/>
        <v>0</v>
      </c>
      <c r="T72" s="1">
        <f t="shared" si="40"/>
        <v>0</v>
      </c>
      <c r="U72" s="1">
        <f t="shared" si="40"/>
        <v>0</v>
      </c>
      <c r="V72" s="1">
        <f t="shared" si="40"/>
        <v>0</v>
      </c>
      <c r="W72" s="1">
        <f t="shared" si="40"/>
        <v>0</v>
      </c>
      <c r="X72"/>
      <c r="Y72" s="679">
        <v>4</v>
      </c>
      <c r="Z72" s="679"/>
      <c r="AA72" s="679"/>
      <c r="AB72" s="679"/>
      <c r="AC72" s="679"/>
      <c r="AD72" s="679"/>
      <c r="AE72" s="679"/>
      <c r="AF72" s="679"/>
      <c r="AG72" s="679"/>
      <c r="AH72" s="679"/>
      <c r="AI72" s="679"/>
      <c r="AJ72" s="679"/>
      <c r="AK72" s="679"/>
      <c r="AL72"/>
      <c r="AM72"/>
      <c r="AN72" s="393" t="str">
        <f t="shared" si="24"/>
        <v>1.3.1</v>
      </c>
      <c r="AO72" s="393" t="str">
        <f t="shared" si="25"/>
        <v xml:space="preserve"> Q2 1.3</v>
      </c>
      <c r="AP72" s="443" t="str">
        <f t="shared" si="26"/>
        <v>総合的な取組み</v>
      </c>
      <c r="AQ72" s="368">
        <f t="shared" si="27"/>
        <v>0.5</v>
      </c>
      <c r="AR72" s="368">
        <f t="shared" si="28"/>
        <v>0.5</v>
      </c>
      <c r="AS72" s="368">
        <f t="shared" si="29"/>
        <v>0.5</v>
      </c>
      <c r="AT72" s="368">
        <f t="shared" si="30"/>
        <v>0.5</v>
      </c>
      <c r="AU72" s="368">
        <f t="shared" si="31"/>
        <v>0.5</v>
      </c>
      <c r="AV72" s="368">
        <f t="shared" si="32"/>
        <v>0.5</v>
      </c>
      <c r="AW72" s="368">
        <f t="shared" si="33"/>
        <v>0.5</v>
      </c>
      <c r="AX72" s="377">
        <f t="shared" si="34"/>
        <v>0.5</v>
      </c>
      <c r="AY72" s="368">
        <f t="shared" si="35"/>
        <v>0.5</v>
      </c>
      <c r="AZ72" s="368">
        <f t="shared" si="36"/>
        <v>0.5</v>
      </c>
      <c r="BA72" s="369">
        <f t="shared" si="37"/>
        <v>0</v>
      </c>
      <c r="BB72" s="369">
        <f t="shared" si="38"/>
        <v>0</v>
      </c>
      <c r="BC72" s="369">
        <f t="shared" si="39"/>
        <v>0</v>
      </c>
      <c r="BD72"/>
      <c r="BE72" s="393" t="s">
        <v>70</v>
      </c>
      <c r="BF72" s="425" t="s">
        <v>71</v>
      </c>
      <c r="BG72" s="223" t="s">
        <v>449</v>
      </c>
      <c r="BH72" s="385">
        <v>0.5</v>
      </c>
      <c r="BI72" s="385">
        <v>0.5</v>
      </c>
      <c r="BJ72" s="385">
        <v>0.5</v>
      </c>
      <c r="BK72" s="613">
        <v>0.5</v>
      </c>
      <c r="BL72" s="613">
        <v>0.5</v>
      </c>
      <c r="BM72" s="385">
        <v>0.5</v>
      </c>
      <c r="BN72" s="613">
        <v>0.5</v>
      </c>
      <c r="BO72" s="385">
        <v>0.5</v>
      </c>
      <c r="BP72" s="613">
        <v>0.5</v>
      </c>
      <c r="BQ72" s="371">
        <v>0.5</v>
      </c>
      <c r="BR72" s="373">
        <v>0</v>
      </c>
      <c r="BS72" s="373">
        <v>0</v>
      </c>
      <c r="BT72" s="373">
        <v>0</v>
      </c>
      <c r="BU72"/>
      <c r="BV72" s="393" t="s">
        <v>70</v>
      </c>
      <c r="BW72" s="425" t="s">
        <v>71</v>
      </c>
      <c r="BX72" s="548" t="s">
        <v>432</v>
      </c>
      <c r="BY72" s="371">
        <v>0.5</v>
      </c>
      <c r="BZ72" s="371">
        <v>0.5</v>
      </c>
      <c r="CA72" s="371">
        <v>0.5</v>
      </c>
      <c r="CB72" s="371">
        <v>0.5</v>
      </c>
      <c r="CC72" s="371">
        <v>0.5</v>
      </c>
      <c r="CD72" s="371">
        <v>0.5</v>
      </c>
      <c r="CE72" s="371">
        <v>0.5</v>
      </c>
      <c r="CF72" s="372">
        <v>0.5</v>
      </c>
      <c r="CG72" s="371">
        <v>0.5</v>
      </c>
      <c r="CH72" s="371">
        <v>0.5</v>
      </c>
      <c r="CI72" s="373"/>
      <c r="CJ72" s="373"/>
      <c r="CK72" s="373"/>
      <c r="CL72"/>
      <c r="CM72" s="393" t="s">
        <v>70</v>
      </c>
      <c r="CN72" s="425" t="s">
        <v>71</v>
      </c>
      <c r="CO72" s="548" t="s">
        <v>432</v>
      </c>
      <c r="CP72" s="371">
        <v>0.5</v>
      </c>
      <c r="CQ72" s="371">
        <v>0.5</v>
      </c>
      <c r="CR72" s="371">
        <v>0.5</v>
      </c>
      <c r="CS72" s="371">
        <v>0.5</v>
      </c>
      <c r="CT72" s="371">
        <v>0.5</v>
      </c>
      <c r="CU72" s="371">
        <v>0.5</v>
      </c>
      <c r="CV72" s="371">
        <v>0.5</v>
      </c>
      <c r="CW72" s="372">
        <v>0.5</v>
      </c>
      <c r="CX72" s="371">
        <v>0.5</v>
      </c>
      <c r="CY72" s="371">
        <v>0.5</v>
      </c>
      <c r="CZ72" s="373"/>
      <c r="DA72" s="373"/>
      <c r="DB72" s="373"/>
      <c r="DC72"/>
      <c r="DD72" s="326"/>
      <c r="DE72" s="326"/>
      <c r="DF72" s="326"/>
      <c r="DG72" s="326"/>
      <c r="DH72" s="326"/>
      <c r="DI72" s="326"/>
      <c r="DJ72" s="326"/>
      <c r="DK72" s="326"/>
      <c r="DL72" s="326"/>
      <c r="DM72" s="326"/>
      <c r="DN72" s="326"/>
    </row>
    <row r="73" spans="1:118" s="564" customFormat="1" x14ac:dyDescent="0.15">
      <c r="A73"/>
      <c r="B73" s="229"/>
      <c r="C73" s="210"/>
      <c r="D73" s="211">
        <v>2</v>
      </c>
      <c r="E73" s="841" t="s">
        <v>330</v>
      </c>
      <c r="F73" s="842"/>
      <c r="G73"/>
      <c r="H73" s="779">
        <f>IF(SUMPRODUCT($Y$7:$AH$7,K73:T73)=0,0,SUMPRODUCT($Y$7:$AH$7,Y73:AH73)/SUMPRODUCT($Y$7:$AH$7,K73:T73))</f>
        <v>4</v>
      </c>
      <c r="I73" s="700">
        <f>IF(SUMPRODUCT($AI$7:$AK$7,U73:W73)=0,0,SUMPRODUCT($AI$7:$AK$7,AI73:AK75)/SUMPRODUCT($AI$7:$AK$7,U73:W73))</f>
        <v>0</v>
      </c>
      <c r="J73"/>
      <c r="K73" s="1">
        <f t="shared" si="41"/>
        <v>1</v>
      </c>
      <c r="L73" s="1">
        <f t="shared" si="41"/>
        <v>0</v>
      </c>
      <c r="M73" s="1">
        <f t="shared" si="41"/>
        <v>0</v>
      </c>
      <c r="N73" s="1">
        <f t="shared" si="41"/>
        <v>0</v>
      </c>
      <c r="O73" s="1">
        <f t="shared" si="41"/>
        <v>0</v>
      </c>
      <c r="P73" s="1">
        <f t="shared" si="41"/>
        <v>0</v>
      </c>
      <c r="Q73" s="1">
        <f t="shared" si="40"/>
        <v>0</v>
      </c>
      <c r="R73" s="1">
        <f t="shared" si="40"/>
        <v>0</v>
      </c>
      <c r="S73" s="1">
        <f t="shared" si="40"/>
        <v>0</v>
      </c>
      <c r="T73" s="1">
        <f t="shared" si="40"/>
        <v>0</v>
      </c>
      <c r="U73" s="1">
        <f t="shared" si="40"/>
        <v>0</v>
      </c>
      <c r="V73" s="1">
        <f t="shared" si="40"/>
        <v>0</v>
      </c>
      <c r="W73" s="1">
        <f t="shared" si="40"/>
        <v>0</v>
      </c>
      <c r="X73"/>
      <c r="Y73" s="681">
        <v>4</v>
      </c>
      <c r="Z73" s="681"/>
      <c r="AA73" s="681"/>
      <c r="AB73" s="681"/>
      <c r="AC73" s="681"/>
      <c r="AD73" s="681"/>
      <c r="AE73" s="681"/>
      <c r="AF73" s="681"/>
      <c r="AG73" s="681"/>
      <c r="AH73" s="681"/>
      <c r="AI73" s="681"/>
      <c r="AJ73" s="681"/>
      <c r="AK73" s="681"/>
      <c r="AL73"/>
      <c r="AM73"/>
      <c r="AN73" s="393" t="str">
        <f t="shared" ref="AN73:AN83" si="43">IF($AN$3=1,BV73,CM73)</f>
        <v>1.3.2</v>
      </c>
      <c r="AO73" s="393" t="str">
        <f t="shared" ref="AO73:AO83" si="44">IF($AN$3=1,BW73,CN73)</f>
        <v xml:space="preserve"> Q2 1.3</v>
      </c>
      <c r="AP73" s="443" t="str">
        <f t="shared" ref="AP73:AP104" si="45">BG73</f>
        <v>清掃管理業務</v>
      </c>
      <c r="AQ73" s="368">
        <f t="shared" ref="AQ73:AQ104" si="46">IF($AN$3=1,BY73,IF($AN$3=2,CP73,BH73))</f>
        <v>0.3</v>
      </c>
      <c r="AR73" s="368">
        <f t="shared" ref="AR73:AR104" si="47">IF($AN$3=1,BZ73,IF($AN$3=2,CQ73,BI73))</f>
        <v>0.3</v>
      </c>
      <c r="AS73" s="368">
        <f t="shared" ref="AS73:AS104" si="48">IF($AN$3=1,CA73,IF($AN$3=2,CR73,BJ73))</f>
        <v>0.3</v>
      </c>
      <c r="AT73" s="368">
        <f t="shared" ref="AT73:AT104" si="49">IF($AN$3=1,CB73,IF($AN$3=2,CS73,BK73))</f>
        <v>0.3</v>
      </c>
      <c r="AU73" s="368">
        <f t="shared" ref="AU73:AU104" si="50">IF($AN$3=1,CC73,IF($AN$3=2,CT73,BL73))</f>
        <v>0.3</v>
      </c>
      <c r="AV73" s="368">
        <f t="shared" ref="AV73:AV104" si="51">IF($AN$3=1,CD73,IF($AN$3=2,CU73,BM73))</f>
        <v>0.3</v>
      </c>
      <c r="AW73" s="368">
        <f t="shared" ref="AW73:AW104" si="52">IF($AN$3=1,CE73,IF($AN$3=2,CV73,BN73))</f>
        <v>0.3</v>
      </c>
      <c r="AX73" s="377">
        <f t="shared" ref="AX73:AX104" si="53">IF($AN$3=1,CF73,IF($AN$3=2,CW73,BO73))</f>
        <v>0.3</v>
      </c>
      <c r="AY73" s="368">
        <f t="shared" ref="AY73:AY104" si="54">IF($AN$3=1,CG73,IF($AN$3=2,CX73,BP73))</f>
        <v>0.3</v>
      </c>
      <c r="AZ73" s="368">
        <f t="shared" ref="AZ73:AZ104" si="55">IF($AN$3=1,CH73,IF($AN$3=2,CY73,BQ73))</f>
        <v>0.3</v>
      </c>
      <c r="BA73" s="369">
        <f t="shared" ref="BA73:BA104" si="56">IF($AN$3=1,CI73,IF($AN$3=2,CZ73,BR73))</f>
        <v>0</v>
      </c>
      <c r="BB73" s="369">
        <f t="shared" ref="BB73:BB104" si="57">IF($AN$3=1,CJ73,IF($AN$3=2,DA73,BS73))</f>
        <v>0</v>
      </c>
      <c r="BC73" s="369">
        <f t="shared" ref="BC73:BC104" si="58">IF($AN$3=1,CK73,IF($AN$3=2,DB73,BT73))</f>
        <v>0</v>
      </c>
      <c r="BD73"/>
      <c r="BE73" s="393" t="s">
        <v>72</v>
      </c>
      <c r="BF73" s="425" t="s">
        <v>71</v>
      </c>
      <c r="BG73" s="223" t="s">
        <v>450</v>
      </c>
      <c r="BH73" s="385">
        <v>0.3</v>
      </c>
      <c r="BI73" s="385">
        <v>0.3</v>
      </c>
      <c r="BJ73" s="385">
        <v>0.3</v>
      </c>
      <c r="BK73" s="613">
        <v>0.3</v>
      </c>
      <c r="BL73" s="613">
        <v>0.3</v>
      </c>
      <c r="BM73" s="385">
        <v>0.3</v>
      </c>
      <c r="BN73" s="613">
        <v>0.3</v>
      </c>
      <c r="BO73" s="385">
        <v>0.3</v>
      </c>
      <c r="BP73" s="613">
        <v>0.3</v>
      </c>
      <c r="BQ73" s="371">
        <v>0.3</v>
      </c>
      <c r="BR73" s="373">
        <v>0</v>
      </c>
      <c r="BS73" s="373">
        <v>0</v>
      </c>
      <c r="BT73" s="373">
        <v>0</v>
      </c>
      <c r="BU73"/>
      <c r="BV73" s="393" t="s">
        <v>72</v>
      </c>
      <c r="BW73" s="425" t="s">
        <v>71</v>
      </c>
      <c r="BX73" s="548" t="s">
        <v>144</v>
      </c>
      <c r="BY73" s="371">
        <v>0.5</v>
      </c>
      <c r="BZ73" s="371">
        <v>0.5</v>
      </c>
      <c r="CA73" s="371">
        <v>0.5</v>
      </c>
      <c r="CB73" s="371">
        <v>0.5</v>
      </c>
      <c r="CC73" s="371">
        <v>0.5</v>
      </c>
      <c r="CD73" s="371">
        <v>0.5</v>
      </c>
      <c r="CE73" s="371">
        <v>0.5</v>
      </c>
      <c r="CF73" s="372">
        <v>0.5</v>
      </c>
      <c r="CG73" s="371">
        <v>0.5</v>
      </c>
      <c r="CH73" s="371">
        <v>0.5</v>
      </c>
      <c r="CI73" s="373"/>
      <c r="CJ73" s="373"/>
      <c r="CK73" s="373"/>
      <c r="CL73"/>
      <c r="CM73" s="393" t="s">
        <v>72</v>
      </c>
      <c r="CN73" s="425" t="s">
        <v>71</v>
      </c>
      <c r="CO73" s="548" t="s">
        <v>144</v>
      </c>
      <c r="CP73" s="371">
        <v>0.5</v>
      </c>
      <c r="CQ73" s="371">
        <v>0.5</v>
      </c>
      <c r="CR73" s="371">
        <v>0.5</v>
      </c>
      <c r="CS73" s="371">
        <v>0.5</v>
      </c>
      <c r="CT73" s="371">
        <v>0.5</v>
      </c>
      <c r="CU73" s="371">
        <v>0.5</v>
      </c>
      <c r="CV73" s="371">
        <v>0.5</v>
      </c>
      <c r="CW73" s="372">
        <v>0.5</v>
      </c>
      <c r="CX73" s="371">
        <v>0.5</v>
      </c>
      <c r="CY73" s="371">
        <v>0.5</v>
      </c>
      <c r="CZ73" s="373"/>
      <c r="DA73" s="373"/>
      <c r="DB73" s="373"/>
      <c r="DC73"/>
      <c r="DD73" s="326"/>
      <c r="DE73" s="326"/>
      <c r="DF73" s="326"/>
      <c r="DG73" s="326"/>
      <c r="DH73" s="326"/>
      <c r="DI73" s="326"/>
      <c r="DJ73" s="326"/>
      <c r="DK73" s="326"/>
      <c r="DL73" s="326"/>
      <c r="DM73" s="326"/>
      <c r="DN73" s="326"/>
    </row>
    <row r="74" spans="1:118" s="564" customFormat="1" ht="14.25" thickBot="1" x14ac:dyDescent="0.2">
      <c r="A74"/>
      <c r="B74" s="247"/>
      <c r="C74" s="215"/>
      <c r="D74" s="211">
        <v>3</v>
      </c>
      <c r="E74" s="843" t="s">
        <v>331</v>
      </c>
      <c r="F74" s="842"/>
      <c r="G74"/>
      <c r="H74" s="776">
        <f>IF(SUMPRODUCT($Y$7:$AH$7,K74:T74)=0,0,SUMPRODUCT($Y$7:$AH$7,Y74:AH74)/SUMPRODUCT($Y$7:$AH$7,K74:T74))</f>
        <v>4</v>
      </c>
      <c r="I74" s="795">
        <f>IF(SUMPRODUCT($AI$7:$AK$7,U74:W74)=0,0,SUMPRODUCT($AI$7:$AK$7,AI74:AK76)/SUMPRODUCT($AI$7:$AK$7,U74:W74))</f>
        <v>0</v>
      </c>
      <c r="J74"/>
      <c r="K74" s="1">
        <f t="shared" si="41"/>
        <v>1</v>
      </c>
      <c r="L74" s="1">
        <f t="shared" si="41"/>
        <v>0</v>
      </c>
      <c r="M74" s="1">
        <f t="shared" si="41"/>
        <v>0</v>
      </c>
      <c r="N74" s="1">
        <f t="shared" si="41"/>
        <v>0</v>
      </c>
      <c r="O74" s="1">
        <f t="shared" si="41"/>
        <v>0</v>
      </c>
      <c r="P74" s="1">
        <f t="shared" si="41"/>
        <v>0</v>
      </c>
      <c r="Q74" s="1">
        <f t="shared" si="40"/>
        <v>0</v>
      </c>
      <c r="R74" s="1">
        <f t="shared" si="40"/>
        <v>0</v>
      </c>
      <c r="S74" s="1">
        <f t="shared" si="40"/>
        <v>0</v>
      </c>
      <c r="T74" s="1">
        <f t="shared" si="40"/>
        <v>0</v>
      </c>
      <c r="U74" s="1">
        <f t="shared" si="40"/>
        <v>0</v>
      </c>
      <c r="V74" s="1">
        <f t="shared" si="40"/>
        <v>0</v>
      </c>
      <c r="W74" s="1">
        <f t="shared" si="40"/>
        <v>0</v>
      </c>
      <c r="X74"/>
      <c r="Y74" s="674">
        <v>4</v>
      </c>
      <c r="Z74" s="674"/>
      <c r="AA74" s="674"/>
      <c r="AB74" s="674"/>
      <c r="AC74" s="674"/>
      <c r="AD74" s="674"/>
      <c r="AE74" s="674"/>
      <c r="AF74" s="674"/>
      <c r="AG74" s="674"/>
      <c r="AH74" s="674"/>
      <c r="AI74" s="674"/>
      <c r="AJ74" s="674"/>
      <c r="AK74" s="674"/>
      <c r="AL74"/>
      <c r="AM74"/>
      <c r="AN74" s="393">
        <f t="shared" si="43"/>
        <v>0</v>
      </c>
      <c r="AO74" s="393" t="str">
        <f t="shared" si="44"/>
        <v>0</v>
      </c>
      <c r="AP74" s="443" t="str">
        <f t="shared" si="45"/>
        <v>衛生管理業務</v>
      </c>
      <c r="AQ74" s="368">
        <f t="shared" si="46"/>
        <v>0.2</v>
      </c>
      <c r="AR74" s="368">
        <f t="shared" si="47"/>
        <v>0.2</v>
      </c>
      <c r="AS74" s="368">
        <f t="shared" si="48"/>
        <v>0.2</v>
      </c>
      <c r="AT74" s="368">
        <f t="shared" si="49"/>
        <v>0.2</v>
      </c>
      <c r="AU74" s="368">
        <f t="shared" si="50"/>
        <v>0.2</v>
      </c>
      <c r="AV74" s="368">
        <f t="shared" si="51"/>
        <v>0.2</v>
      </c>
      <c r="AW74" s="368">
        <f t="shared" si="52"/>
        <v>0.2</v>
      </c>
      <c r="AX74" s="377">
        <f t="shared" si="53"/>
        <v>0.2</v>
      </c>
      <c r="AY74" s="368">
        <f t="shared" si="54"/>
        <v>0.2</v>
      </c>
      <c r="AZ74" s="368">
        <f t="shared" si="55"/>
        <v>0.2</v>
      </c>
      <c r="BA74" s="369">
        <f t="shared" si="56"/>
        <v>0</v>
      </c>
      <c r="BB74" s="369">
        <f t="shared" si="57"/>
        <v>0</v>
      </c>
      <c r="BC74" s="369">
        <f t="shared" si="58"/>
        <v>0</v>
      </c>
      <c r="BD74"/>
      <c r="BE74" s="393" t="s">
        <v>73</v>
      </c>
      <c r="BF74" s="425" t="s">
        <v>765</v>
      </c>
      <c r="BG74" s="223" t="s">
        <v>331</v>
      </c>
      <c r="BH74" s="385">
        <v>0.2</v>
      </c>
      <c r="BI74" s="385">
        <v>0.2</v>
      </c>
      <c r="BJ74" s="385">
        <v>0.2</v>
      </c>
      <c r="BK74" s="613">
        <v>0.2</v>
      </c>
      <c r="BL74" s="613">
        <v>0.2</v>
      </c>
      <c r="BM74" s="385">
        <v>0.2</v>
      </c>
      <c r="BN74" s="613">
        <v>0.2</v>
      </c>
      <c r="BO74" s="385">
        <v>0.2</v>
      </c>
      <c r="BP74" s="613">
        <v>0.2</v>
      </c>
      <c r="BQ74" s="371">
        <v>0.2</v>
      </c>
      <c r="BR74" s="373">
        <v>0</v>
      </c>
      <c r="BS74" s="373">
        <v>0</v>
      </c>
      <c r="BT74" s="373">
        <v>0</v>
      </c>
      <c r="BU74"/>
      <c r="BV74" s="393">
        <v>0</v>
      </c>
      <c r="BW74" s="425" t="s">
        <v>583</v>
      </c>
      <c r="BX74" s="548"/>
      <c r="BY74" s="371"/>
      <c r="BZ74" s="371"/>
      <c r="CA74" s="371"/>
      <c r="CB74" s="371"/>
      <c r="CC74" s="371"/>
      <c r="CD74" s="371"/>
      <c r="CE74" s="371"/>
      <c r="CF74" s="494"/>
      <c r="CG74" s="371"/>
      <c r="CH74" s="371"/>
      <c r="CI74" s="373"/>
      <c r="CJ74" s="373"/>
      <c r="CK74" s="373"/>
      <c r="CL74"/>
      <c r="CM74" s="393">
        <v>0</v>
      </c>
      <c r="CN74" s="425" t="s">
        <v>583</v>
      </c>
      <c r="CO74" s="548"/>
      <c r="CP74" s="371"/>
      <c r="CQ74" s="371"/>
      <c r="CR74" s="371"/>
      <c r="CS74" s="371"/>
      <c r="CT74" s="371"/>
      <c r="CU74" s="371"/>
      <c r="CV74" s="371"/>
      <c r="CW74" s="494"/>
      <c r="CX74" s="371"/>
      <c r="CY74" s="371"/>
      <c r="CZ74" s="373"/>
      <c r="DA74" s="373"/>
      <c r="DB74" s="373"/>
      <c r="DC74"/>
      <c r="DD74" s="326"/>
      <c r="DE74" s="326"/>
      <c r="DF74" s="326"/>
      <c r="DG74" s="326"/>
      <c r="DH74" s="326"/>
      <c r="DI74" s="326"/>
      <c r="DJ74" s="326"/>
      <c r="DK74" s="326"/>
      <c r="DL74" s="326"/>
      <c r="DM74" s="326"/>
      <c r="DN74" s="326"/>
    </row>
    <row r="75" spans="1:118" s="361" customFormat="1" x14ac:dyDescent="0.15">
      <c r="A75"/>
      <c r="B75" s="200">
        <v>2</v>
      </c>
      <c r="C75" s="224" t="s">
        <v>332</v>
      </c>
      <c r="D75" s="202"/>
      <c r="E75" s="202"/>
      <c r="F75" s="734"/>
      <c r="G75"/>
      <c r="H75" s="780"/>
      <c r="I75" s="685"/>
      <c r="J75"/>
      <c r="K75" s="1">
        <f t="shared" si="41"/>
        <v>0</v>
      </c>
      <c r="L75" s="1">
        <f t="shared" si="41"/>
        <v>0</v>
      </c>
      <c r="M75" s="1">
        <f t="shared" si="41"/>
        <v>0</v>
      </c>
      <c r="N75" s="1">
        <f t="shared" si="41"/>
        <v>0</v>
      </c>
      <c r="O75" s="1">
        <f t="shared" si="41"/>
        <v>0</v>
      </c>
      <c r="P75" s="1">
        <f t="shared" si="41"/>
        <v>0</v>
      </c>
      <c r="Q75" s="1">
        <f t="shared" si="40"/>
        <v>0</v>
      </c>
      <c r="R75" s="1">
        <f t="shared" si="40"/>
        <v>0</v>
      </c>
      <c r="S75" s="1">
        <f t="shared" si="40"/>
        <v>0</v>
      </c>
      <c r="T75" s="1">
        <f t="shared" si="40"/>
        <v>0</v>
      </c>
      <c r="U75" s="1">
        <f t="shared" si="40"/>
        <v>0</v>
      </c>
      <c r="V75" s="1">
        <f t="shared" si="40"/>
        <v>0</v>
      </c>
      <c r="W75" s="1">
        <f t="shared" si="40"/>
        <v>0</v>
      </c>
      <c r="X75"/>
      <c r="Y75" s="686" t="s">
        <v>839</v>
      </c>
      <c r="Z75" s="686" t="s">
        <v>839</v>
      </c>
      <c r="AA75" s="686" t="s">
        <v>839</v>
      </c>
      <c r="AB75" s="686" t="s">
        <v>839</v>
      </c>
      <c r="AC75" s="686" t="s">
        <v>839</v>
      </c>
      <c r="AD75" s="686" t="s">
        <v>839</v>
      </c>
      <c r="AE75" s="686" t="s">
        <v>839</v>
      </c>
      <c r="AF75" s="686" t="s">
        <v>839</v>
      </c>
      <c r="AG75" s="686" t="s">
        <v>839</v>
      </c>
      <c r="AH75" s="686" t="s">
        <v>839</v>
      </c>
      <c r="AI75" s="686" t="s">
        <v>839</v>
      </c>
      <c r="AJ75" s="686" t="s">
        <v>839</v>
      </c>
      <c r="AK75" s="686" t="s">
        <v>839</v>
      </c>
      <c r="AL75"/>
      <c r="AM75"/>
      <c r="AN75" s="387">
        <f t="shared" si="43"/>
        <v>2</v>
      </c>
      <c r="AO75" s="387" t="str">
        <f t="shared" si="44"/>
        <v xml:space="preserve"> Q2</v>
      </c>
      <c r="AP75" s="474" t="str">
        <f t="shared" si="45"/>
        <v>耐用性・信頼性</v>
      </c>
      <c r="AQ75" s="363">
        <f t="shared" si="46"/>
        <v>0.3</v>
      </c>
      <c r="AR75" s="363">
        <f t="shared" si="47"/>
        <v>0.3</v>
      </c>
      <c r="AS75" s="363">
        <f t="shared" si="48"/>
        <v>0.3</v>
      </c>
      <c r="AT75" s="363">
        <f t="shared" si="49"/>
        <v>0.3</v>
      </c>
      <c r="AU75" s="363">
        <f t="shared" si="50"/>
        <v>0.3</v>
      </c>
      <c r="AV75" s="363">
        <f t="shared" si="51"/>
        <v>0.3</v>
      </c>
      <c r="AW75" s="363">
        <f t="shared" si="52"/>
        <v>0.3</v>
      </c>
      <c r="AX75" s="392">
        <f t="shared" si="53"/>
        <v>0.3</v>
      </c>
      <c r="AY75" s="363">
        <f t="shared" si="54"/>
        <v>0.3</v>
      </c>
      <c r="AZ75" s="363">
        <f t="shared" si="55"/>
        <v>0.3</v>
      </c>
      <c r="BA75" s="399">
        <f t="shared" si="56"/>
        <v>0</v>
      </c>
      <c r="BB75" s="363">
        <f t="shared" si="57"/>
        <v>0</v>
      </c>
      <c r="BC75" s="363">
        <f t="shared" si="58"/>
        <v>0</v>
      </c>
      <c r="BD75"/>
      <c r="BE75" s="387">
        <v>2</v>
      </c>
      <c r="BF75" s="444" t="s">
        <v>59</v>
      </c>
      <c r="BG75" s="481" t="s">
        <v>145</v>
      </c>
      <c r="BH75" s="363">
        <v>0.3</v>
      </c>
      <c r="BI75" s="363">
        <v>0.3</v>
      </c>
      <c r="BJ75" s="363">
        <v>0.3</v>
      </c>
      <c r="BK75" s="363">
        <v>0.3</v>
      </c>
      <c r="BL75" s="363">
        <v>0.3</v>
      </c>
      <c r="BM75" s="363">
        <v>0.3</v>
      </c>
      <c r="BN75" s="363">
        <v>0.3</v>
      </c>
      <c r="BO75" s="392">
        <v>0.3</v>
      </c>
      <c r="BP75" s="363">
        <v>0.3</v>
      </c>
      <c r="BQ75" s="429">
        <v>0.3</v>
      </c>
      <c r="BR75" s="547">
        <v>0</v>
      </c>
      <c r="BS75" s="429">
        <v>0</v>
      </c>
      <c r="BT75" s="429">
        <v>0</v>
      </c>
      <c r="BU75"/>
      <c r="BV75" s="387">
        <v>2</v>
      </c>
      <c r="BW75" s="444" t="s">
        <v>59</v>
      </c>
      <c r="BX75" s="481" t="s">
        <v>145</v>
      </c>
      <c r="BY75" s="429">
        <v>0.3</v>
      </c>
      <c r="BZ75" s="429">
        <v>0.3</v>
      </c>
      <c r="CA75" s="429">
        <v>0.3</v>
      </c>
      <c r="CB75" s="429">
        <v>0.3</v>
      </c>
      <c r="CC75" s="429">
        <v>0.3</v>
      </c>
      <c r="CD75" s="429">
        <v>0.3</v>
      </c>
      <c r="CE75" s="429">
        <v>0.3</v>
      </c>
      <c r="CF75" s="429">
        <v>0.3</v>
      </c>
      <c r="CG75" s="429">
        <v>0.3</v>
      </c>
      <c r="CH75" s="429">
        <v>0.3</v>
      </c>
      <c r="CI75" s="547"/>
      <c r="CJ75" s="429"/>
      <c r="CK75" s="429"/>
      <c r="CL75"/>
      <c r="CM75" s="387">
        <v>2</v>
      </c>
      <c r="CN75" s="444" t="s">
        <v>59</v>
      </c>
      <c r="CO75" s="481" t="s">
        <v>145</v>
      </c>
      <c r="CP75" s="429">
        <v>0.3</v>
      </c>
      <c r="CQ75" s="429">
        <v>0.3</v>
      </c>
      <c r="CR75" s="429">
        <v>0.3</v>
      </c>
      <c r="CS75" s="429">
        <v>0.3</v>
      </c>
      <c r="CT75" s="429">
        <v>0.3</v>
      </c>
      <c r="CU75" s="429">
        <v>0.3</v>
      </c>
      <c r="CV75" s="429">
        <v>0.3</v>
      </c>
      <c r="CW75" s="429">
        <v>0.3</v>
      </c>
      <c r="CX75" s="429">
        <v>0.3</v>
      </c>
      <c r="CY75" s="429">
        <v>0.3</v>
      </c>
      <c r="CZ75" s="547"/>
      <c r="DA75" s="429"/>
      <c r="DB75" s="429"/>
      <c r="DC75"/>
    </row>
    <row r="76" spans="1:118" ht="14.25" thickBot="1" x14ac:dyDescent="0.2">
      <c r="B76" s="229"/>
      <c r="C76" s="205">
        <v>2.1</v>
      </c>
      <c r="D76" s="227" t="s">
        <v>333</v>
      </c>
      <c r="E76" s="246"/>
      <c r="F76" s="738"/>
      <c r="G76"/>
      <c r="H76" s="782"/>
      <c r="I76" s="694"/>
      <c r="J76"/>
      <c r="K76" s="1">
        <f t="shared" si="41"/>
        <v>0</v>
      </c>
      <c r="L76" s="1">
        <f t="shared" si="41"/>
        <v>0</v>
      </c>
      <c r="M76" s="1">
        <f t="shared" si="41"/>
        <v>0</v>
      </c>
      <c r="N76" s="1">
        <f t="shared" si="41"/>
        <v>0</v>
      </c>
      <c r="O76" s="1">
        <f t="shared" si="41"/>
        <v>0</v>
      </c>
      <c r="P76" s="1">
        <f t="shared" si="41"/>
        <v>0</v>
      </c>
      <c r="Q76" s="1">
        <f t="shared" si="40"/>
        <v>0</v>
      </c>
      <c r="R76" s="1">
        <f t="shared" si="40"/>
        <v>0</v>
      </c>
      <c r="S76" s="1">
        <f t="shared" si="40"/>
        <v>0</v>
      </c>
      <c r="T76" s="1">
        <f t="shared" si="40"/>
        <v>0</v>
      </c>
      <c r="U76" s="1">
        <f t="shared" si="40"/>
        <v>0</v>
      </c>
      <c r="V76" s="1">
        <f t="shared" si="40"/>
        <v>0</v>
      </c>
      <c r="W76" s="1">
        <f t="shared" si="40"/>
        <v>0</v>
      </c>
      <c r="X76"/>
      <c r="Y76" s="695" t="s">
        <v>839</v>
      </c>
      <c r="Z76" s="695" t="s">
        <v>839</v>
      </c>
      <c r="AA76" s="695" t="s">
        <v>839</v>
      </c>
      <c r="AB76" s="695" t="s">
        <v>839</v>
      </c>
      <c r="AC76" s="695" t="s">
        <v>839</v>
      </c>
      <c r="AD76" s="695" t="s">
        <v>839</v>
      </c>
      <c r="AE76" s="695" t="s">
        <v>839</v>
      </c>
      <c r="AF76" s="695" t="s">
        <v>839</v>
      </c>
      <c r="AG76" s="695" t="s">
        <v>839</v>
      </c>
      <c r="AH76" s="695" t="s">
        <v>839</v>
      </c>
      <c r="AI76" s="695" t="s">
        <v>839</v>
      </c>
      <c r="AJ76" s="695" t="s">
        <v>839</v>
      </c>
      <c r="AK76" s="695" t="s">
        <v>839</v>
      </c>
      <c r="AL76"/>
      <c r="AN76" s="393">
        <f t="shared" si="43"/>
        <v>2.1</v>
      </c>
      <c r="AO76" s="393" t="str">
        <f t="shared" si="44"/>
        <v xml:space="preserve"> Q2 2</v>
      </c>
      <c r="AP76" s="443" t="str">
        <f t="shared" si="45"/>
        <v>耐震･免震</v>
      </c>
      <c r="AQ76" s="368">
        <f t="shared" si="46"/>
        <v>0.25</v>
      </c>
      <c r="AR76" s="368">
        <f t="shared" si="47"/>
        <v>0.25</v>
      </c>
      <c r="AS76" s="368">
        <f t="shared" si="48"/>
        <v>0.25</v>
      </c>
      <c r="AT76" s="368">
        <f t="shared" si="49"/>
        <v>0.25</v>
      </c>
      <c r="AU76" s="368">
        <f t="shared" si="50"/>
        <v>0.25</v>
      </c>
      <c r="AV76" s="368">
        <f t="shared" si="51"/>
        <v>0.25</v>
      </c>
      <c r="AW76" s="368">
        <f t="shared" si="52"/>
        <v>0.25</v>
      </c>
      <c r="AX76" s="374">
        <f t="shared" si="53"/>
        <v>0.25</v>
      </c>
      <c r="AY76" s="368">
        <f t="shared" si="54"/>
        <v>0.25</v>
      </c>
      <c r="AZ76" s="368">
        <f t="shared" si="55"/>
        <v>0.25</v>
      </c>
      <c r="BA76" s="369">
        <f t="shared" si="56"/>
        <v>0</v>
      </c>
      <c r="BB76" s="368">
        <f t="shared" si="57"/>
        <v>0</v>
      </c>
      <c r="BC76" s="368">
        <f t="shared" si="58"/>
        <v>0</v>
      </c>
      <c r="BE76" s="393">
        <v>2.1</v>
      </c>
      <c r="BF76" s="425" t="s">
        <v>74</v>
      </c>
      <c r="BG76" s="443" t="s">
        <v>333</v>
      </c>
      <c r="BH76" s="368">
        <v>0.25</v>
      </c>
      <c r="BI76" s="368">
        <v>0.25</v>
      </c>
      <c r="BJ76" s="368">
        <v>0.25</v>
      </c>
      <c r="BK76" s="368">
        <v>0.25</v>
      </c>
      <c r="BL76" s="368">
        <v>0.25</v>
      </c>
      <c r="BM76" s="368">
        <v>0.25</v>
      </c>
      <c r="BN76" s="368">
        <v>0.25</v>
      </c>
      <c r="BO76" s="374">
        <v>0.25</v>
      </c>
      <c r="BP76" s="368">
        <v>0.25</v>
      </c>
      <c r="BQ76" s="371">
        <v>0.25</v>
      </c>
      <c r="BR76" s="373">
        <v>0</v>
      </c>
      <c r="BS76" s="371">
        <v>0</v>
      </c>
      <c r="BT76" s="371">
        <v>0</v>
      </c>
      <c r="BV76" s="393">
        <v>2.1</v>
      </c>
      <c r="BW76" s="425" t="s">
        <v>74</v>
      </c>
      <c r="BX76" s="443" t="s">
        <v>333</v>
      </c>
      <c r="BY76" s="371">
        <v>0.5</v>
      </c>
      <c r="BZ76" s="371">
        <v>0.5</v>
      </c>
      <c r="CA76" s="371">
        <v>0.5</v>
      </c>
      <c r="CB76" s="371">
        <v>0.5</v>
      </c>
      <c r="CC76" s="371">
        <v>0.5</v>
      </c>
      <c r="CD76" s="371">
        <v>0.5</v>
      </c>
      <c r="CE76" s="371">
        <v>0.5</v>
      </c>
      <c r="CF76" s="372">
        <v>0.5</v>
      </c>
      <c r="CG76" s="371">
        <v>0.5</v>
      </c>
      <c r="CH76" s="371">
        <v>0.5</v>
      </c>
      <c r="CI76" s="373"/>
      <c r="CJ76" s="371"/>
      <c r="CK76" s="371"/>
      <c r="CM76" s="393">
        <v>2.1</v>
      </c>
      <c r="CN76" s="425" t="s">
        <v>74</v>
      </c>
      <c r="CO76" s="443" t="s">
        <v>333</v>
      </c>
      <c r="CP76" s="371">
        <v>0.5</v>
      </c>
      <c r="CQ76" s="371">
        <v>0.5</v>
      </c>
      <c r="CR76" s="371">
        <v>0.5</v>
      </c>
      <c r="CS76" s="371">
        <v>0.5</v>
      </c>
      <c r="CT76" s="371">
        <v>0.5</v>
      </c>
      <c r="CU76" s="371">
        <v>0.5</v>
      </c>
      <c r="CV76" s="371">
        <v>0.5</v>
      </c>
      <c r="CW76" s="372">
        <v>0.5</v>
      </c>
      <c r="CX76" s="371">
        <v>0.5</v>
      </c>
      <c r="CY76" s="371">
        <v>0.5</v>
      </c>
      <c r="CZ76" s="373"/>
      <c r="DA76" s="371"/>
      <c r="DB76" s="371"/>
    </row>
    <row r="77" spans="1:118" x14ac:dyDescent="0.15">
      <c r="B77" s="229"/>
      <c r="C77" s="228"/>
      <c r="D77" s="211">
        <v>1</v>
      </c>
      <c r="E77" s="223" t="s">
        <v>334</v>
      </c>
      <c r="F77" s="739"/>
      <c r="G77"/>
      <c r="H77" s="778">
        <f>IF(SUMPRODUCT($Y$7:$AH$7,K77:T77)=0,0,SUMPRODUCT($Y$7:$AH$7,Y77:AH77)/SUMPRODUCT($Y$7:$AH$7,K77:T77))</f>
        <v>4</v>
      </c>
      <c r="I77" s="796">
        <f>IF(SUMPRODUCT($AI$7:$AK$7,U77:W77)=0,0,SUMPRODUCT($AI$7:$AK$7,AI77:AK79)/SUMPRODUCT($AI$7:$AK$7,U77:W77))</f>
        <v>0</v>
      </c>
      <c r="J77"/>
      <c r="K77" s="1">
        <f t="shared" si="41"/>
        <v>1</v>
      </c>
      <c r="L77" s="1">
        <f t="shared" si="41"/>
        <v>0</v>
      </c>
      <c r="M77" s="1">
        <f t="shared" si="41"/>
        <v>0</v>
      </c>
      <c r="N77" s="1">
        <f t="shared" si="41"/>
        <v>0</v>
      </c>
      <c r="O77" s="1">
        <f t="shared" si="41"/>
        <v>0</v>
      </c>
      <c r="P77" s="1">
        <f t="shared" si="41"/>
        <v>0</v>
      </c>
      <c r="Q77" s="1">
        <f t="shared" si="40"/>
        <v>0</v>
      </c>
      <c r="R77" s="1">
        <f t="shared" si="40"/>
        <v>0</v>
      </c>
      <c r="S77" s="1">
        <f t="shared" si="40"/>
        <v>0</v>
      </c>
      <c r="T77" s="1">
        <f t="shared" si="40"/>
        <v>0</v>
      </c>
      <c r="U77" s="1">
        <f t="shared" si="40"/>
        <v>0</v>
      </c>
      <c r="V77" s="1">
        <f t="shared" si="40"/>
        <v>0</v>
      </c>
      <c r="W77" s="1">
        <f t="shared" si="40"/>
        <v>0</v>
      </c>
      <c r="X77"/>
      <c r="Y77" s="679">
        <v>4</v>
      </c>
      <c r="Z77" s="679"/>
      <c r="AA77" s="679"/>
      <c r="AB77" s="679"/>
      <c r="AC77" s="679"/>
      <c r="AD77" s="679"/>
      <c r="AE77" s="679"/>
      <c r="AF77" s="679"/>
      <c r="AG77" s="679"/>
      <c r="AH77" s="679"/>
      <c r="AI77" s="679"/>
      <c r="AJ77" s="679"/>
      <c r="AK77" s="679"/>
      <c r="AL77"/>
      <c r="AN77" s="393" t="str">
        <f t="shared" si="43"/>
        <v>2.1.1</v>
      </c>
      <c r="AO77" s="393" t="str">
        <f t="shared" si="44"/>
        <v xml:space="preserve"> Q2 2.1</v>
      </c>
      <c r="AP77" s="443" t="str">
        <f t="shared" si="45"/>
        <v>耐震性</v>
      </c>
      <c r="AQ77" s="368">
        <f t="shared" si="46"/>
        <v>0.8</v>
      </c>
      <c r="AR77" s="368">
        <f t="shared" si="47"/>
        <v>0.8</v>
      </c>
      <c r="AS77" s="368">
        <f t="shared" si="48"/>
        <v>0.8</v>
      </c>
      <c r="AT77" s="368">
        <f t="shared" si="49"/>
        <v>0.8</v>
      </c>
      <c r="AU77" s="368">
        <f t="shared" si="50"/>
        <v>0.8</v>
      </c>
      <c r="AV77" s="368">
        <f t="shared" si="51"/>
        <v>0.8</v>
      </c>
      <c r="AW77" s="368">
        <f t="shared" si="52"/>
        <v>0.8</v>
      </c>
      <c r="AX77" s="374">
        <f t="shared" si="53"/>
        <v>0.8</v>
      </c>
      <c r="AY77" s="368">
        <f t="shared" si="54"/>
        <v>0.8</v>
      </c>
      <c r="AZ77" s="368">
        <f t="shared" si="55"/>
        <v>0.8</v>
      </c>
      <c r="BA77" s="369">
        <f t="shared" si="56"/>
        <v>0</v>
      </c>
      <c r="BB77" s="368">
        <f t="shared" si="57"/>
        <v>0</v>
      </c>
      <c r="BC77" s="368">
        <f t="shared" si="58"/>
        <v>0</v>
      </c>
      <c r="BE77" s="393" t="s">
        <v>584</v>
      </c>
      <c r="BF77" s="425" t="s">
        <v>75</v>
      </c>
      <c r="BG77" s="548" t="s">
        <v>76</v>
      </c>
      <c r="BH77" s="368">
        <v>0.8</v>
      </c>
      <c r="BI77" s="368">
        <v>0.8</v>
      </c>
      <c r="BJ77" s="368">
        <v>0.8</v>
      </c>
      <c r="BK77" s="368">
        <v>0.8</v>
      </c>
      <c r="BL77" s="368">
        <v>0.8</v>
      </c>
      <c r="BM77" s="368">
        <v>0.8</v>
      </c>
      <c r="BN77" s="368">
        <v>0.8</v>
      </c>
      <c r="BO77" s="374">
        <v>0.8</v>
      </c>
      <c r="BP77" s="368">
        <v>0.8</v>
      </c>
      <c r="BQ77" s="371">
        <v>0.8</v>
      </c>
      <c r="BR77" s="373">
        <v>0</v>
      </c>
      <c r="BS77" s="371">
        <v>0</v>
      </c>
      <c r="BT77" s="371">
        <v>0</v>
      </c>
      <c r="BV77" s="393" t="s">
        <v>584</v>
      </c>
      <c r="BW77" s="425" t="s">
        <v>75</v>
      </c>
      <c r="BX77" s="548" t="s">
        <v>76</v>
      </c>
      <c r="BY77" s="371">
        <v>0.8</v>
      </c>
      <c r="BZ77" s="371">
        <v>0.8</v>
      </c>
      <c r="CA77" s="371">
        <v>0.8</v>
      </c>
      <c r="CB77" s="371">
        <v>0.8</v>
      </c>
      <c r="CC77" s="371">
        <v>0.8</v>
      </c>
      <c r="CD77" s="371">
        <v>0.8</v>
      </c>
      <c r="CE77" s="371">
        <v>0.8</v>
      </c>
      <c r="CF77" s="372">
        <v>0.8</v>
      </c>
      <c r="CG77" s="371">
        <v>0.8</v>
      </c>
      <c r="CH77" s="371">
        <v>0.8</v>
      </c>
      <c r="CI77" s="373"/>
      <c r="CJ77" s="371"/>
      <c r="CK77" s="371"/>
      <c r="CM77" s="393" t="s">
        <v>584</v>
      </c>
      <c r="CN77" s="425" t="s">
        <v>75</v>
      </c>
      <c r="CO77" s="548" t="s">
        <v>76</v>
      </c>
      <c r="CP77" s="371">
        <v>0.8</v>
      </c>
      <c r="CQ77" s="371">
        <v>0.8</v>
      </c>
      <c r="CR77" s="371">
        <v>0.8</v>
      </c>
      <c r="CS77" s="371">
        <v>0.8</v>
      </c>
      <c r="CT77" s="371">
        <v>0.8</v>
      </c>
      <c r="CU77" s="371">
        <v>0.8</v>
      </c>
      <c r="CV77" s="371">
        <v>0.8</v>
      </c>
      <c r="CW77" s="372">
        <v>0.8</v>
      </c>
      <c r="CX77" s="371">
        <v>0.8</v>
      </c>
      <c r="CY77" s="371">
        <v>0.8</v>
      </c>
      <c r="CZ77" s="373"/>
      <c r="DA77" s="371"/>
      <c r="DB77" s="371"/>
    </row>
    <row r="78" spans="1:118" ht="14.25" thickBot="1" x14ac:dyDescent="0.2">
      <c r="B78" s="229"/>
      <c r="C78" s="234"/>
      <c r="D78" s="211">
        <v>2</v>
      </c>
      <c r="E78" s="223" t="s">
        <v>335</v>
      </c>
      <c r="F78" s="739"/>
      <c r="G78"/>
      <c r="H78" s="776">
        <f>IF(SUMPRODUCT($Y$7:$AH$7,K78:T78)=0,0,SUMPRODUCT($Y$7:$AH$7,Y78:AH78)/SUMPRODUCT($Y$7:$AH$7,K78:T78))</f>
        <v>4</v>
      </c>
      <c r="I78" s="795">
        <f>IF(SUMPRODUCT($AI$7:$AK$7,U78:W78)=0,0,SUMPRODUCT($AI$7:$AK$7,AI78:AK80)/SUMPRODUCT($AI$7:$AK$7,U78:W78))</f>
        <v>0</v>
      </c>
      <c r="J78"/>
      <c r="K78" s="1">
        <f t="shared" si="41"/>
        <v>1</v>
      </c>
      <c r="L78" s="1">
        <f t="shared" si="41"/>
        <v>0</v>
      </c>
      <c r="M78" s="1">
        <f t="shared" si="41"/>
        <v>0</v>
      </c>
      <c r="N78" s="1">
        <f t="shared" si="41"/>
        <v>0</v>
      </c>
      <c r="O78" s="1">
        <f t="shared" si="41"/>
        <v>0</v>
      </c>
      <c r="P78" s="1">
        <f t="shared" si="41"/>
        <v>0</v>
      </c>
      <c r="Q78" s="1">
        <f t="shared" si="40"/>
        <v>0</v>
      </c>
      <c r="R78" s="1">
        <f t="shared" si="40"/>
        <v>0</v>
      </c>
      <c r="S78" s="1">
        <f t="shared" si="40"/>
        <v>0</v>
      </c>
      <c r="T78" s="1">
        <f t="shared" si="40"/>
        <v>0</v>
      </c>
      <c r="U78" s="1">
        <f t="shared" si="40"/>
        <v>0</v>
      </c>
      <c r="V78" s="1">
        <f t="shared" si="40"/>
        <v>0</v>
      </c>
      <c r="W78" s="1">
        <f t="shared" si="40"/>
        <v>0</v>
      </c>
      <c r="X78"/>
      <c r="Y78" s="674">
        <v>4</v>
      </c>
      <c r="Z78" s="674"/>
      <c r="AA78" s="674"/>
      <c r="AB78" s="674"/>
      <c r="AC78" s="674"/>
      <c r="AD78" s="674"/>
      <c r="AE78" s="674"/>
      <c r="AF78" s="674"/>
      <c r="AG78" s="674"/>
      <c r="AH78" s="674"/>
      <c r="AI78" s="674"/>
      <c r="AJ78" s="674"/>
      <c r="AK78" s="674"/>
      <c r="AL78"/>
      <c r="AN78" s="393" t="str">
        <f t="shared" si="43"/>
        <v>2.1.2</v>
      </c>
      <c r="AO78" s="393" t="str">
        <f t="shared" si="44"/>
        <v xml:space="preserve"> Q2 2.1</v>
      </c>
      <c r="AP78" s="443" t="str">
        <f t="shared" si="45"/>
        <v>免震・制振性能</v>
      </c>
      <c r="AQ78" s="368">
        <f t="shared" si="46"/>
        <v>0.2</v>
      </c>
      <c r="AR78" s="368">
        <f t="shared" si="47"/>
        <v>0.2</v>
      </c>
      <c r="AS78" s="368">
        <f t="shared" si="48"/>
        <v>0.2</v>
      </c>
      <c r="AT78" s="368">
        <f t="shared" si="49"/>
        <v>0.2</v>
      </c>
      <c r="AU78" s="368">
        <f t="shared" si="50"/>
        <v>0.2</v>
      </c>
      <c r="AV78" s="368">
        <f t="shared" si="51"/>
        <v>0.2</v>
      </c>
      <c r="AW78" s="368">
        <f t="shared" si="52"/>
        <v>0.2</v>
      </c>
      <c r="AX78" s="374">
        <f t="shared" si="53"/>
        <v>0.2</v>
      </c>
      <c r="AY78" s="368">
        <f t="shared" si="54"/>
        <v>0.2</v>
      </c>
      <c r="AZ78" s="368">
        <f t="shared" si="55"/>
        <v>0.2</v>
      </c>
      <c r="BA78" s="369">
        <f t="shared" si="56"/>
        <v>0</v>
      </c>
      <c r="BB78" s="368">
        <f t="shared" si="57"/>
        <v>0</v>
      </c>
      <c r="BC78" s="368">
        <f t="shared" si="58"/>
        <v>0</v>
      </c>
      <c r="BE78" s="393" t="s">
        <v>585</v>
      </c>
      <c r="BF78" s="425" t="s">
        <v>75</v>
      </c>
      <c r="BG78" s="548" t="s">
        <v>146</v>
      </c>
      <c r="BH78" s="368">
        <v>0.2</v>
      </c>
      <c r="BI78" s="368">
        <v>0.2</v>
      </c>
      <c r="BJ78" s="368">
        <v>0.2</v>
      </c>
      <c r="BK78" s="368">
        <v>0.2</v>
      </c>
      <c r="BL78" s="368">
        <v>0.2</v>
      </c>
      <c r="BM78" s="368">
        <v>0.2</v>
      </c>
      <c r="BN78" s="368">
        <v>0.2</v>
      </c>
      <c r="BO78" s="374">
        <v>0.2</v>
      </c>
      <c r="BP78" s="368">
        <v>0.2</v>
      </c>
      <c r="BQ78" s="371">
        <v>0.2</v>
      </c>
      <c r="BR78" s="373">
        <v>0</v>
      </c>
      <c r="BS78" s="371">
        <v>0</v>
      </c>
      <c r="BT78" s="371">
        <v>0</v>
      </c>
      <c r="BV78" s="393" t="s">
        <v>585</v>
      </c>
      <c r="BW78" s="425" t="s">
        <v>75</v>
      </c>
      <c r="BX78" s="548" t="s">
        <v>146</v>
      </c>
      <c r="BY78" s="371">
        <v>0.2</v>
      </c>
      <c r="BZ78" s="371">
        <v>0.2</v>
      </c>
      <c r="CA78" s="371">
        <v>0.2</v>
      </c>
      <c r="CB78" s="371">
        <v>0.2</v>
      </c>
      <c r="CC78" s="371">
        <v>0.2</v>
      </c>
      <c r="CD78" s="371">
        <v>0.2</v>
      </c>
      <c r="CE78" s="371">
        <v>0.2</v>
      </c>
      <c r="CF78" s="372">
        <v>0.2</v>
      </c>
      <c r="CG78" s="371">
        <v>0.2</v>
      </c>
      <c r="CH78" s="371">
        <v>0.2</v>
      </c>
      <c r="CI78" s="373"/>
      <c r="CJ78" s="371"/>
      <c r="CK78" s="371"/>
      <c r="CM78" s="393" t="s">
        <v>585</v>
      </c>
      <c r="CN78" s="425" t="s">
        <v>75</v>
      </c>
      <c r="CO78" s="548" t="s">
        <v>146</v>
      </c>
      <c r="CP78" s="371">
        <v>0.2</v>
      </c>
      <c r="CQ78" s="371">
        <v>0.2</v>
      </c>
      <c r="CR78" s="371">
        <v>0.2</v>
      </c>
      <c r="CS78" s="371">
        <v>0.2</v>
      </c>
      <c r="CT78" s="371">
        <v>0.2</v>
      </c>
      <c r="CU78" s="371">
        <v>0.2</v>
      </c>
      <c r="CV78" s="371">
        <v>0.2</v>
      </c>
      <c r="CW78" s="372">
        <v>0.2</v>
      </c>
      <c r="CX78" s="371">
        <v>0.2</v>
      </c>
      <c r="CY78" s="371">
        <v>0.2</v>
      </c>
      <c r="CZ78" s="373"/>
      <c r="DA78" s="371"/>
      <c r="DB78" s="371"/>
    </row>
    <row r="79" spans="1:118" ht="14.25" thickBot="1" x14ac:dyDescent="0.2">
      <c r="B79" s="229"/>
      <c r="C79" s="218">
        <v>2.2000000000000002</v>
      </c>
      <c r="D79" s="227" t="s">
        <v>336</v>
      </c>
      <c r="E79" s="246"/>
      <c r="F79" s="738"/>
      <c r="G79"/>
      <c r="H79" s="782"/>
      <c r="I79" s="694"/>
      <c r="J79"/>
      <c r="K79" s="1">
        <f t="shared" si="41"/>
        <v>0</v>
      </c>
      <c r="L79" s="1">
        <f t="shared" si="41"/>
        <v>0</v>
      </c>
      <c r="M79" s="1">
        <f t="shared" si="41"/>
        <v>0</v>
      </c>
      <c r="N79" s="1">
        <f t="shared" si="41"/>
        <v>0</v>
      </c>
      <c r="O79" s="1">
        <f t="shared" si="41"/>
        <v>0</v>
      </c>
      <c r="P79" s="1">
        <f t="shared" si="41"/>
        <v>0</v>
      </c>
      <c r="Q79" s="1">
        <f t="shared" si="40"/>
        <v>0</v>
      </c>
      <c r="R79" s="1">
        <f t="shared" si="40"/>
        <v>0</v>
      </c>
      <c r="S79" s="1">
        <f t="shared" si="40"/>
        <v>0</v>
      </c>
      <c r="T79" s="1">
        <f t="shared" si="40"/>
        <v>0</v>
      </c>
      <c r="U79" s="1">
        <f t="shared" si="40"/>
        <v>0</v>
      </c>
      <c r="V79" s="1">
        <f t="shared" si="40"/>
        <v>0</v>
      </c>
      <c r="W79" s="1">
        <f t="shared" si="40"/>
        <v>0</v>
      </c>
      <c r="X79"/>
      <c r="Y79" s="695" t="s">
        <v>839</v>
      </c>
      <c r="Z79" s="695" t="s">
        <v>839</v>
      </c>
      <c r="AA79" s="695" t="s">
        <v>839</v>
      </c>
      <c r="AB79" s="695" t="s">
        <v>839</v>
      </c>
      <c r="AC79" s="695" t="s">
        <v>839</v>
      </c>
      <c r="AD79" s="695" t="s">
        <v>839</v>
      </c>
      <c r="AE79" s="695" t="s">
        <v>839</v>
      </c>
      <c r="AF79" s="695" t="s">
        <v>839</v>
      </c>
      <c r="AG79" s="695" t="s">
        <v>839</v>
      </c>
      <c r="AH79" s="695" t="s">
        <v>839</v>
      </c>
      <c r="AI79" s="695" t="s">
        <v>839</v>
      </c>
      <c r="AJ79" s="695" t="s">
        <v>839</v>
      </c>
      <c r="AK79" s="695" t="s">
        <v>839</v>
      </c>
      <c r="AL79"/>
      <c r="AN79" s="393">
        <f t="shared" si="43"/>
        <v>2.2000000000000002</v>
      </c>
      <c r="AO79" s="393" t="str">
        <f t="shared" si="44"/>
        <v xml:space="preserve"> Q2 2</v>
      </c>
      <c r="AP79" s="443" t="str">
        <f t="shared" si="45"/>
        <v>部品・部材の耐用年数</v>
      </c>
      <c r="AQ79" s="368">
        <f t="shared" si="46"/>
        <v>0.25</v>
      </c>
      <c r="AR79" s="368">
        <f t="shared" si="47"/>
        <v>0.25</v>
      </c>
      <c r="AS79" s="368">
        <f t="shared" si="48"/>
        <v>0.25</v>
      </c>
      <c r="AT79" s="368">
        <f t="shared" si="49"/>
        <v>0.25</v>
      </c>
      <c r="AU79" s="368">
        <f t="shared" si="50"/>
        <v>0.25</v>
      </c>
      <c r="AV79" s="368">
        <f t="shared" si="51"/>
        <v>0.25</v>
      </c>
      <c r="AW79" s="368">
        <f t="shared" si="52"/>
        <v>0.25</v>
      </c>
      <c r="AX79" s="374">
        <f t="shared" si="53"/>
        <v>0.25</v>
      </c>
      <c r="AY79" s="368">
        <f t="shared" si="54"/>
        <v>0.25</v>
      </c>
      <c r="AZ79" s="368">
        <f t="shared" si="55"/>
        <v>0.25</v>
      </c>
      <c r="BA79" s="369">
        <f t="shared" si="56"/>
        <v>0</v>
      </c>
      <c r="BB79" s="368">
        <f t="shared" si="57"/>
        <v>0</v>
      </c>
      <c r="BC79" s="368">
        <f t="shared" si="58"/>
        <v>0</v>
      </c>
      <c r="BE79" s="393">
        <v>2.2000000000000002</v>
      </c>
      <c r="BF79" s="425" t="s">
        <v>74</v>
      </c>
      <c r="BG79" s="443" t="s">
        <v>336</v>
      </c>
      <c r="BH79" s="368">
        <v>0.25</v>
      </c>
      <c r="BI79" s="368">
        <v>0.25</v>
      </c>
      <c r="BJ79" s="368">
        <v>0.25</v>
      </c>
      <c r="BK79" s="368">
        <v>0.25</v>
      </c>
      <c r="BL79" s="368">
        <v>0.25</v>
      </c>
      <c r="BM79" s="368">
        <v>0.25</v>
      </c>
      <c r="BN79" s="368">
        <v>0.25</v>
      </c>
      <c r="BO79" s="374">
        <v>0.25</v>
      </c>
      <c r="BP79" s="368">
        <v>0.25</v>
      </c>
      <c r="BQ79" s="371">
        <v>0.25</v>
      </c>
      <c r="BR79" s="373">
        <v>0</v>
      </c>
      <c r="BS79" s="371">
        <v>0</v>
      </c>
      <c r="BT79" s="371">
        <v>0</v>
      </c>
      <c r="BV79" s="393">
        <v>2.2000000000000002</v>
      </c>
      <c r="BW79" s="425" t="s">
        <v>74</v>
      </c>
      <c r="BX79" s="443" t="s">
        <v>336</v>
      </c>
      <c r="BY79" s="371">
        <v>0.3</v>
      </c>
      <c r="BZ79" s="371">
        <v>0.3</v>
      </c>
      <c r="CA79" s="371">
        <v>0.3</v>
      </c>
      <c r="CB79" s="371">
        <v>0.3</v>
      </c>
      <c r="CC79" s="371">
        <v>0.3</v>
      </c>
      <c r="CD79" s="371">
        <v>0.3</v>
      </c>
      <c r="CE79" s="371">
        <v>0.3</v>
      </c>
      <c r="CF79" s="372">
        <v>0.3</v>
      </c>
      <c r="CG79" s="371">
        <v>0.3</v>
      </c>
      <c r="CH79" s="371">
        <v>0.3</v>
      </c>
      <c r="CI79" s="373"/>
      <c r="CJ79" s="371"/>
      <c r="CK79" s="371"/>
      <c r="CM79" s="393">
        <v>2.2000000000000002</v>
      </c>
      <c r="CN79" s="425" t="s">
        <v>74</v>
      </c>
      <c r="CO79" s="443" t="s">
        <v>336</v>
      </c>
      <c r="CP79" s="371">
        <v>0.3</v>
      </c>
      <c r="CQ79" s="371">
        <v>0.3</v>
      </c>
      <c r="CR79" s="371">
        <v>0.3</v>
      </c>
      <c r="CS79" s="371">
        <v>0.3</v>
      </c>
      <c r="CT79" s="371">
        <v>0.3</v>
      </c>
      <c r="CU79" s="371">
        <v>0.3</v>
      </c>
      <c r="CV79" s="371">
        <v>0.3</v>
      </c>
      <c r="CW79" s="372">
        <v>0.3</v>
      </c>
      <c r="CX79" s="371">
        <v>0.3</v>
      </c>
      <c r="CY79" s="371">
        <v>0.3</v>
      </c>
      <c r="CZ79" s="373"/>
      <c r="DA79" s="371"/>
      <c r="DB79" s="371"/>
    </row>
    <row r="80" spans="1:118" x14ac:dyDescent="0.15">
      <c r="B80" s="229"/>
      <c r="C80" s="228"/>
      <c r="D80" s="211">
        <v>1</v>
      </c>
      <c r="E80" s="223" t="s">
        <v>337</v>
      </c>
      <c r="F80" s="739"/>
      <c r="G80"/>
      <c r="H80" s="778">
        <f t="shared" ref="H80:H85" si="59">IF(SUMPRODUCT($Y$7:$AH$7,K80:T80)=0,0,SUMPRODUCT($Y$7:$AH$7,Y80:AH80)/SUMPRODUCT($Y$7:$AH$7,K80:T80))</f>
        <v>4</v>
      </c>
      <c r="I80" s="796">
        <f t="shared" ref="I80:I85" si="60">IF(SUMPRODUCT($AI$7:$AK$7,U80:W80)=0,0,SUMPRODUCT($AI$7:$AK$7,AI80:AK82)/SUMPRODUCT($AI$7:$AK$7,U80:W80))</f>
        <v>0</v>
      </c>
      <c r="J80"/>
      <c r="K80" s="1">
        <f t="shared" si="41"/>
        <v>1</v>
      </c>
      <c r="L80" s="1">
        <f t="shared" si="41"/>
        <v>0</v>
      </c>
      <c r="M80" s="1">
        <f t="shared" si="41"/>
        <v>0</v>
      </c>
      <c r="N80" s="1">
        <f t="shared" si="41"/>
        <v>0</v>
      </c>
      <c r="O80" s="1">
        <f t="shared" si="41"/>
        <v>0</v>
      </c>
      <c r="P80" s="1">
        <f t="shared" si="41"/>
        <v>0</v>
      </c>
      <c r="Q80" s="1">
        <f t="shared" si="40"/>
        <v>0</v>
      </c>
      <c r="R80" s="1">
        <f t="shared" si="40"/>
        <v>0</v>
      </c>
      <c r="S80" s="1">
        <f t="shared" si="40"/>
        <v>0</v>
      </c>
      <c r="T80" s="1">
        <f t="shared" ref="T80:W143" si="61">IF(OR(AH80=0,AH80="-"),0,1)</f>
        <v>0</v>
      </c>
      <c r="U80" s="1">
        <f t="shared" si="61"/>
        <v>0</v>
      </c>
      <c r="V80" s="1">
        <f t="shared" si="61"/>
        <v>0</v>
      </c>
      <c r="W80" s="1">
        <f t="shared" si="61"/>
        <v>0</v>
      </c>
      <c r="X80"/>
      <c r="Y80" s="679">
        <v>4</v>
      </c>
      <c r="Z80" s="679"/>
      <c r="AA80" s="679"/>
      <c r="AB80" s="679"/>
      <c r="AC80" s="679"/>
      <c r="AD80" s="679"/>
      <c r="AE80" s="679"/>
      <c r="AF80" s="679"/>
      <c r="AG80" s="679"/>
      <c r="AH80" s="679"/>
      <c r="AI80" s="679"/>
      <c r="AJ80" s="679"/>
      <c r="AK80" s="679"/>
      <c r="AL80"/>
      <c r="AN80" s="393" t="str">
        <f t="shared" si="43"/>
        <v>2.2.1</v>
      </c>
      <c r="AO80" s="393" t="str">
        <f t="shared" si="44"/>
        <v xml:space="preserve"> Q2 2.2</v>
      </c>
      <c r="AP80" s="443" t="str">
        <f t="shared" si="45"/>
        <v>躯体材料の耐用年数</v>
      </c>
      <c r="AQ80" s="368">
        <f t="shared" si="46"/>
        <v>0.2</v>
      </c>
      <c r="AR80" s="368">
        <f t="shared" si="47"/>
        <v>0.2</v>
      </c>
      <c r="AS80" s="368">
        <f t="shared" si="48"/>
        <v>0.2</v>
      </c>
      <c r="AT80" s="368">
        <f t="shared" si="49"/>
        <v>0.2</v>
      </c>
      <c r="AU80" s="368">
        <f t="shared" si="50"/>
        <v>0.2</v>
      </c>
      <c r="AV80" s="368">
        <f t="shared" si="51"/>
        <v>0.2</v>
      </c>
      <c r="AW80" s="368">
        <f t="shared" si="52"/>
        <v>0.2</v>
      </c>
      <c r="AX80" s="374">
        <f t="shared" si="53"/>
        <v>0.2</v>
      </c>
      <c r="AY80" s="368">
        <f t="shared" si="54"/>
        <v>0.2</v>
      </c>
      <c r="AZ80" s="368">
        <f t="shared" si="55"/>
        <v>0.25</v>
      </c>
      <c r="BA80" s="369">
        <f t="shared" si="56"/>
        <v>0</v>
      </c>
      <c r="BB80" s="368">
        <f t="shared" si="57"/>
        <v>0</v>
      </c>
      <c r="BC80" s="368">
        <f t="shared" si="58"/>
        <v>0</v>
      </c>
      <c r="BE80" s="393" t="s">
        <v>586</v>
      </c>
      <c r="BF80" s="425" t="s">
        <v>77</v>
      </c>
      <c r="BG80" s="548" t="s">
        <v>337</v>
      </c>
      <c r="BH80" s="369">
        <v>0.2</v>
      </c>
      <c r="BI80" s="369">
        <v>0.2</v>
      </c>
      <c r="BJ80" s="369">
        <v>0.2</v>
      </c>
      <c r="BK80" s="369">
        <v>0.2</v>
      </c>
      <c r="BL80" s="369">
        <v>0.2</v>
      </c>
      <c r="BM80" s="369">
        <v>0.2</v>
      </c>
      <c r="BN80" s="369">
        <v>0.2</v>
      </c>
      <c r="BO80" s="369">
        <v>0.2</v>
      </c>
      <c r="BP80" s="369">
        <v>0.2</v>
      </c>
      <c r="BQ80" s="371">
        <v>0.25</v>
      </c>
      <c r="BR80" s="373">
        <v>0</v>
      </c>
      <c r="BS80" s="371">
        <v>0</v>
      </c>
      <c r="BT80" s="371">
        <v>0</v>
      </c>
      <c r="BV80" s="393" t="s">
        <v>586</v>
      </c>
      <c r="BW80" s="425" t="s">
        <v>77</v>
      </c>
      <c r="BX80" s="548" t="s">
        <v>337</v>
      </c>
      <c r="BY80" s="371">
        <v>0.2</v>
      </c>
      <c r="BZ80" s="371">
        <v>0.2</v>
      </c>
      <c r="CA80" s="371">
        <v>0.2</v>
      </c>
      <c r="CB80" s="371">
        <v>0.2</v>
      </c>
      <c r="CC80" s="371">
        <v>0.2</v>
      </c>
      <c r="CD80" s="371">
        <v>0.2</v>
      </c>
      <c r="CE80" s="371">
        <v>0.2</v>
      </c>
      <c r="CF80" s="371">
        <v>0.2</v>
      </c>
      <c r="CG80" s="371">
        <v>0.2</v>
      </c>
      <c r="CH80" s="371">
        <v>0.2</v>
      </c>
      <c r="CI80" s="373"/>
      <c r="CJ80" s="371"/>
      <c r="CK80" s="371"/>
      <c r="CM80" s="393" t="s">
        <v>586</v>
      </c>
      <c r="CN80" s="425" t="s">
        <v>77</v>
      </c>
      <c r="CO80" s="548" t="s">
        <v>337</v>
      </c>
      <c r="CP80" s="371">
        <v>0.2</v>
      </c>
      <c r="CQ80" s="371">
        <v>0.2</v>
      </c>
      <c r="CR80" s="371">
        <v>0.2</v>
      </c>
      <c r="CS80" s="371">
        <v>0.2</v>
      </c>
      <c r="CT80" s="371">
        <v>0.2</v>
      </c>
      <c r="CU80" s="371">
        <v>0.2</v>
      </c>
      <c r="CV80" s="371">
        <v>0.2</v>
      </c>
      <c r="CW80" s="371">
        <v>0.2</v>
      </c>
      <c r="CX80" s="371">
        <v>0.2</v>
      </c>
      <c r="CY80" s="371">
        <v>0.2</v>
      </c>
      <c r="CZ80" s="373"/>
      <c r="DA80" s="371"/>
      <c r="DB80" s="371"/>
    </row>
    <row r="81" spans="1:118" x14ac:dyDescent="0.15">
      <c r="B81" s="229"/>
      <c r="C81" s="228"/>
      <c r="D81" s="211">
        <v>2</v>
      </c>
      <c r="E81" s="223" t="s">
        <v>338</v>
      </c>
      <c r="F81" s="739"/>
      <c r="G81"/>
      <c r="H81" s="779">
        <f t="shared" si="59"/>
        <v>4</v>
      </c>
      <c r="I81" s="700">
        <f t="shared" si="60"/>
        <v>0</v>
      </c>
      <c r="J81"/>
      <c r="K81" s="1">
        <f t="shared" si="41"/>
        <v>1</v>
      </c>
      <c r="L81" s="1">
        <f t="shared" si="41"/>
        <v>0</v>
      </c>
      <c r="M81" s="1">
        <f t="shared" si="41"/>
        <v>0</v>
      </c>
      <c r="N81" s="1">
        <f t="shared" si="41"/>
        <v>0</v>
      </c>
      <c r="O81" s="1">
        <f t="shared" si="41"/>
        <v>0</v>
      </c>
      <c r="P81" s="1">
        <f t="shared" si="41"/>
        <v>0</v>
      </c>
      <c r="Q81" s="1">
        <f t="shared" si="41"/>
        <v>0</v>
      </c>
      <c r="R81" s="1">
        <f t="shared" si="41"/>
        <v>0</v>
      </c>
      <c r="S81" s="1">
        <f t="shared" si="41"/>
        <v>0</v>
      </c>
      <c r="T81" s="1">
        <f t="shared" si="61"/>
        <v>0</v>
      </c>
      <c r="U81" s="1">
        <f t="shared" si="61"/>
        <v>0</v>
      </c>
      <c r="V81" s="1">
        <f t="shared" si="61"/>
        <v>0</v>
      </c>
      <c r="W81" s="1">
        <f t="shared" si="61"/>
        <v>0</v>
      </c>
      <c r="X81"/>
      <c r="Y81" s="681">
        <v>4</v>
      </c>
      <c r="Z81" s="681"/>
      <c r="AA81" s="681"/>
      <c r="AB81" s="681"/>
      <c r="AC81" s="681"/>
      <c r="AD81" s="681"/>
      <c r="AE81" s="681"/>
      <c r="AF81" s="681"/>
      <c r="AG81" s="681"/>
      <c r="AH81" s="681"/>
      <c r="AI81" s="681"/>
      <c r="AJ81" s="681"/>
      <c r="AK81" s="681"/>
      <c r="AL81"/>
      <c r="AN81" s="393" t="str">
        <f t="shared" si="43"/>
        <v>2.2.2</v>
      </c>
      <c r="AO81" s="393" t="str">
        <f t="shared" si="44"/>
        <v xml:space="preserve"> Q2 2.2</v>
      </c>
      <c r="AP81" s="443" t="str">
        <f t="shared" si="45"/>
        <v>外壁仕上げ材の補修必要間隔</v>
      </c>
      <c r="AQ81" s="368">
        <f t="shared" si="46"/>
        <v>0.2</v>
      </c>
      <c r="AR81" s="368">
        <f t="shared" si="47"/>
        <v>0.2</v>
      </c>
      <c r="AS81" s="368">
        <f t="shared" si="48"/>
        <v>0.2</v>
      </c>
      <c r="AT81" s="368">
        <f t="shared" si="49"/>
        <v>0.2</v>
      </c>
      <c r="AU81" s="368">
        <f t="shared" si="50"/>
        <v>0.2</v>
      </c>
      <c r="AV81" s="368">
        <f t="shared" si="51"/>
        <v>0.2</v>
      </c>
      <c r="AW81" s="368">
        <f t="shared" si="52"/>
        <v>0.2</v>
      </c>
      <c r="AX81" s="374">
        <f t="shared" si="53"/>
        <v>0.2</v>
      </c>
      <c r="AY81" s="368">
        <f t="shared" si="54"/>
        <v>0.2</v>
      </c>
      <c r="AZ81" s="368">
        <f t="shared" si="55"/>
        <v>0.25</v>
      </c>
      <c r="BA81" s="369">
        <f t="shared" si="56"/>
        <v>0</v>
      </c>
      <c r="BB81" s="368">
        <f t="shared" si="57"/>
        <v>0</v>
      </c>
      <c r="BC81" s="368">
        <f t="shared" si="58"/>
        <v>0</v>
      </c>
      <c r="BE81" s="393" t="s">
        <v>587</v>
      </c>
      <c r="BF81" s="425" t="s">
        <v>77</v>
      </c>
      <c r="BG81" s="548" t="s">
        <v>78</v>
      </c>
      <c r="BH81" s="369">
        <v>0.2</v>
      </c>
      <c r="BI81" s="369">
        <v>0.2</v>
      </c>
      <c r="BJ81" s="369">
        <v>0.2</v>
      </c>
      <c r="BK81" s="369">
        <v>0.2</v>
      </c>
      <c r="BL81" s="369">
        <v>0.2</v>
      </c>
      <c r="BM81" s="369">
        <v>0.2</v>
      </c>
      <c r="BN81" s="369">
        <v>0.2</v>
      </c>
      <c r="BO81" s="369">
        <v>0.2</v>
      </c>
      <c r="BP81" s="369">
        <v>0.2</v>
      </c>
      <c r="BQ81" s="371">
        <v>0.25</v>
      </c>
      <c r="BR81" s="373">
        <v>0</v>
      </c>
      <c r="BS81" s="371">
        <v>0</v>
      </c>
      <c r="BT81" s="371">
        <v>0</v>
      </c>
      <c r="BV81" s="393" t="s">
        <v>587</v>
      </c>
      <c r="BW81" s="425" t="s">
        <v>77</v>
      </c>
      <c r="BX81" s="548" t="s">
        <v>78</v>
      </c>
      <c r="BY81" s="371">
        <v>0.2</v>
      </c>
      <c r="BZ81" s="371">
        <v>0.2</v>
      </c>
      <c r="CA81" s="371">
        <v>0.2</v>
      </c>
      <c r="CB81" s="371">
        <v>0.2</v>
      </c>
      <c r="CC81" s="371">
        <v>0.2</v>
      </c>
      <c r="CD81" s="371">
        <v>0.2</v>
      </c>
      <c r="CE81" s="371">
        <v>0.2</v>
      </c>
      <c r="CF81" s="371">
        <v>0.2</v>
      </c>
      <c r="CG81" s="371">
        <v>0.2</v>
      </c>
      <c r="CH81" s="371">
        <v>0.2</v>
      </c>
      <c r="CI81" s="373"/>
      <c r="CJ81" s="371"/>
      <c r="CK81" s="371"/>
      <c r="CM81" s="393" t="s">
        <v>587</v>
      </c>
      <c r="CN81" s="425" t="s">
        <v>77</v>
      </c>
      <c r="CO81" s="548" t="s">
        <v>78</v>
      </c>
      <c r="CP81" s="371">
        <v>0.2</v>
      </c>
      <c r="CQ81" s="371">
        <v>0.2</v>
      </c>
      <c r="CR81" s="371">
        <v>0.2</v>
      </c>
      <c r="CS81" s="371">
        <v>0.2</v>
      </c>
      <c r="CT81" s="371">
        <v>0.2</v>
      </c>
      <c r="CU81" s="371">
        <v>0.2</v>
      </c>
      <c r="CV81" s="371">
        <v>0.2</v>
      </c>
      <c r="CW81" s="371">
        <v>0.2</v>
      </c>
      <c r="CX81" s="371">
        <v>0.2</v>
      </c>
      <c r="CY81" s="371">
        <v>0.2</v>
      </c>
      <c r="CZ81" s="373"/>
      <c r="DA81" s="371"/>
      <c r="DB81" s="371"/>
    </row>
    <row r="82" spans="1:118" x14ac:dyDescent="0.15">
      <c r="B82" s="229"/>
      <c r="C82" s="228"/>
      <c r="D82" s="585">
        <v>3</v>
      </c>
      <c r="E82" s="567" t="s">
        <v>339</v>
      </c>
      <c r="F82" s="752"/>
      <c r="G82"/>
      <c r="H82" s="779">
        <f t="shared" si="59"/>
        <v>0</v>
      </c>
      <c r="I82" s="700">
        <f t="shared" si="60"/>
        <v>0</v>
      </c>
      <c r="J82"/>
      <c r="K82" s="1">
        <f t="shared" si="41"/>
        <v>0</v>
      </c>
      <c r="L82" s="1">
        <f t="shared" si="41"/>
        <v>0</v>
      </c>
      <c r="M82" s="1">
        <f t="shared" si="41"/>
        <v>0</v>
      </c>
      <c r="N82" s="1">
        <f t="shared" si="41"/>
        <v>0</v>
      </c>
      <c r="O82" s="1">
        <f t="shared" si="41"/>
        <v>0</v>
      </c>
      <c r="P82" s="1">
        <f t="shared" si="41"/>
        <v>0</v>
      </c>
      <c r="Q82" s="1">
        <f t="shared" si="41"/>
        <v>0</v>
      </c>
      <c r="R82" s="1">
        <f t="shared" si="41"/>
        <v>0</v>
      </c>
      <c r="S82" s="1">
        <f t="shared" si="41"/>
        <v>0</v>
      </c>
      <c r="T82" s="1">
        <f t="shared" si="61"/>
        <v>0</v>
      </c>
      <c r="U82" s="1">
        <f t="shared" si="61"/>
        <v>0</v>
      </c>
      <c r="V82" s="1">
        <f t="shared" si="61"/>
        <v>0</v>
      </c>
      <c r="W82" s="1">
        <f t="shared" si="61"/>
        <v>0</v>
      </c>
      <c r="X82"/>
      <c r="Y82" s="681"/>
      <c r="Z82" s="681"/>
      <c r="AA82" s="681"/>
      <c r="AB82" s="681"/>
      <c r="AC82" s="681"/>
      <c r="AD82" s="681"/>
      <c r="AE82" s="681"/>
      <c r="AF82" s="681"/>
      <c r="AG82" s="681"/>
      <c r="AH82" s="681"/>
      <c r="AI82" s="681"/>
      <c r="AJ82" s="681"/>
      <c r="AK82" s="681"/>
      <c r="AL82"/>
      <c r="AN82" s="549" t="str">
        <f t="shared" si="43"/>
        <v>2.2.3</v>
      </c>
      <c r="AO82" s="549" t="str">
        <f t="shared" si="44"/>
        <v xml:space="preserve"> Q2 2.2</v>
      </c>
      <c r="AP82" s="550" t="str">
        <f t="shared" si="45"/>
        <v>主要内装仕上げ材の更新必要間隔</v>
      </c>
      <c r="AQ82" s="395">
        <f t="shared" si="46"/>
        <v>0</v>
      </c>
      <c r="AR82" s="395">
        <f t="shared" si="47"/>
        <v>0</v>
      </c>
      <c r="AS82" s="395">
        <f t="shared" si="48"/>
        <v>0</v>
      </c>
      <c r="AT82" s="395">
        <f t="shared" si="49"/>
        <v>0</v>
      </c>
      <c r="AU82" s="395">
        <f t="shared" si="50"/>
        <v>0</v>
      </c>
      <c r="AV82" s="395">
        <f t="shared" si="51"/>
        <v>0</v>
      </c>
      <c r="AW82" s="395">
        <f t="shared" si="52"/>
        <v>0</v>
      </c>
      <c r="AX82" s="396">
        <f t="shared" si="53"/>
        <v>0</v>
      </c>
      <c r="AY82" s="395">
        <f t="shared" si="54"/>
        <v>0</v>
      </c>
      <c r="AZ82" s="395">
        <f t="shared" si="55"/>
        <v>0</v>
      </c>
      <c r="BA82" s="397">
        <f t="shared" si="56"/>
        <v>0</v>
      </c>
      <c r="BB82" s="395">
        <f t="shared" si="57"/>
        <v>0</v>
      </c>
      <c r="BC82" s="395">
        <f t="shared" si="58"/>
        <v>0</v>
      </c>
      <c r="BE82" s="393" t="s">
        <v>588</v>
      </c>
      <c r="BF82" s="425" t="s">
        <v>77</v>
      </c>
      <c r="BG82" s="548" t="s">
        <v>79</v>
      </c>
      <c r="BH82" s="395">
        <v>0</v>
      </c>
      <c r="BI82" s="395">
        <v>0</v>
      </c>
      <c r="BJ82" s="395">
        <v>0</v>
      </c>
      <c r="BK82" s="395">
        <v>0</v>
      </c>
      <c r="BL82" s="395">
        <v>0</v>
      </c>
      <c r="BM82" s="395">
        <v>0</v>
      </c>
      <c r="BN82" s="395">
        <v>0</v>
      </c>
      <c r="BO82" s="395">
        <v>0</v>
      </c>
      <c r="BP82" s="395">
        <v>0</v>
      </c>
      <c r="BQ82" s="371">
        <v>0</v>
      </c>
      <c r="BR82" s="373">
        <v>0</v>
      </c>
      <c r="BS82" s="371">
        <v>0</v>
      </c>
      <c r="BT82" s="371">
        <v>0</v>
      </c>
      <c r="BV82" s="393" t="s">
        <v>588</v>
      </c>
      <c r="BW82" s="425" t="s">
        <v>77</v>
      </c>
      <c r="BX82" s="548" t="s">
        <v>79</v>
      </c>
      <c r="BY82" s="371">
        <v>0.1</v>
      </c>
      <c r="BZ82" s="371">
        <v>0.1</v>
      </c>
      <c r="CA82" s="371">
        <v>0.1</v>
      </c>
      <c r="CB82" s="371">
        <v>0.1</v>
      </c>
      <c r="CC82" s="371">
        <v>0.1</v>
      </c>
      <c r="CD82" s="371">
        <v>0.1</v>
      </c>
      <c r="CE82" s="371">
        <v>0.1</v>
      </c>
      <c r="CF82" s="371">
        <v>0.1</v>
      </c>
      <c r="CG82" s="371">
        <v>0.1</v>
      </c>
      <c r="CH82" s="371">
        <v>0.1</v>
      </c>
      <c r="CI82" s="373"/>
      <c r="CJ82" s="371"/>
      <c r="CK82" s="371"/>
      <c r="CM82" s="393" t="s">
        <v>588</v>
      </c>
      <c r="CN82" s="425" t="s">
        <v>77</v>
      </c>
      <c r="CO82" s="548" t="s">
        <v>79</v>
      </c>
      <c r="CP82" s="371">
        <v>0.1</v>
      </c>
      <c r="CQ82" s="371">
        <v>0.1</v>
      </c>
      <c r="CR82" s="371">
        <v>0.1</v>
      </c>
      <c r="CS82" s="371">
        <v>0.1</v>
      </c>
      <c r="CT82" s="371">
        <v>0.1</v>
      </c>
      <c r="CU82" s="371">
        <v>0.1</v>
      </c>
      <c r="CV82" s="371">
        <v>0.1</v>
      </c>
      <c r="CW82" s="371">
        <v>0.1</v>
      </c>
      <c r="CX82" s="371">
        <v>0.1</v>
      </c>
      <c r="CY82" s="371">
        <v>0.1</v>
      </c>
      <c r="CZ82" s="373"/>
      <c r="DA82" s="371"/>
      <c r="DB82" s="371"/>
    </row>
    <row r="83" spans="1:118" s="564" customFormat="1" x14ac:dyDescent="0.15">
      <c r="A83"/>
      <c r="B83" s="229"/>
      <c r="C83" s="228"/>
      <c r="D83" s="211">
        <v>4</v>
      </c>
      <c r="E83" s="223" t="s">
        <v>340</v>
      </c>
      <c r="F83" s="739"/>
      <c r="G83"/>
      <c r="H83" s="779">
        <f t="shared" si="59"/>
        <v>4</v>
      </c>
      <c r="I83" s="700">
        <f t="shared" si="60"/>
        <v>0</v>
      </c>
      <c r="J83"/>
      <c r="K83" s="1">
        <f t="shared" si="41"/>
        <v>1</v>
      </c>
      <c r="L83" s="1">
        <f t="shared" si="41"/>
        <v>0</v>
      </c>
      <c r="M83" s="1">
        <f t="shared" si="41"/>
        <v>0</v>
      </c>
      <c r="N83" s="1">
        <f t="shared" si="41"/>
        <v>0</v>
      </c>
      <c r="O83" s="1">
        <f t="shared" si="41"/>
        <v>0</v>
      </c>
      <c r="P83" s="1">
        <f t="shared" si="41"/>
        <v>0</v>
      </c>
      <c r="Q83" s="1">
        <f t="shared" si="41"/>
        <v>0</v>
      </c>
      <c r="R83" s="1">
        <f t="shared" si="41"/>
        <v>0</v>
      </c>
      <c r="S83" s="1">
        <f t="shared" si="41"/>
        <v>0</v>
      </c>
      <c r="T83" s="1">
        <f t="shared" si="61"/>
        <v>0</v>
      </c>
      <c r="U83" s="1">
        <f t="shared" si="61"/>
        <v>0</v>
      </c>
      <c r="V83" s="1">
        <f t="shared" si="61"/>
        <v>0</v>
      </c>
      <c r="W83" s="1">
        <f t="shared" si="61"/>
        <v>0</v>
      </c>
      <c r="X83"/>
      <c r="Y83" s="681">
        <v>4</v>
      </c>
      <c r="Z83" s="681"/>
      <c r="AA83" s="681"/>
      <c r="AB83" s="681"/>
      <c r="AC83" s="681"/>
      <c r="AD83" s="681"/>
      <c r="AE83" s="681"/>
      <c r="AF83" s="681"/>
      <c r="AG83" s="681"/>
      <c r="AH83" s="681"/>
      <c r="AI83" s="681"/>
      <c r="AJ83" s="681"/>
      <c r="AK83" s="681"/>
      <c r="AL83"/>
      <c r="AM83"/>
      <c r="AN83" s="393" t="str">
        <f t="shared" si="43"/>
        <v>2.2.4</v>
      </c>
      <c r="AO83" s="393" t="str">
        <f t="shared" si="44"/>
        <v xml:space="preserve"> Q2 2.2</v>
      </c>
      <c r="AP83" s="443" t="str">
        <f t="shared" si="45"/>
        <v>空調換気ダクトの更新必要間隔</v>
      </c>
      <c r="AQ83" s="368">
        <f t="shared" si="46"/>
        <v>0.1</v>
      </c>
      <c r="AR83" s="368">
        <f t="shared" si="47"/>
        <v>0.1</v>
      </c>
      <c r="AS83" s="368">
        <f t="shared" si="48"/>
        <v>0.1</v>
      </c>
      <c r="AT83" s="368">
        <f t="shared" si="49"/>
        <v>0.1</v>
      </c>
      <c r="AU83" s="368">
        <f t="shared" si="50"/>
        <v>0.1</v>
      </c>
      <c r="AV83" s="368">
        <f t="shared" si="51"/>
        <v>0.1</v>
      </c>
      <c r="AW83" s="368">
        <f t="shared" si="52"/>
        <v>0.1</v>
      </c>
      <c r="AX83" s="374">
        <f t="shared" si="53"/>
        <v>0.1</v>
      </c>
      <c r="AY83" s="368">
        <f t="shared" si="54"/>
        <v>0.1</v>
      </c>
      <c r="AZ83" s="368">
        <f t="shared" si="55"/>
        <v>0.1</v>
      </c>
      <c r="BA83" s="369">
        <f t="shared" si="56"/>
        <v>0</v>
      </c>
      <c r="BB83" s="368">
        <f t="shared" si="57"/>
        <v>0</v>
      </c>
      <c r="BC83" s="368">
        <f t="shared" si="58"/>
        <v>0</v>
      </c>
      <c r="BD83"/>
      <c r="BE83" s="393" t="s">
        <v>589</v>
      </c>
      <c r="BF83" s="425" t="s">
        <v>77</v>
      </c>
      <c r="BG83" s="548" t="s">
        <v>80</v>
      </c>
      <c r="BH83" s="369">
        <v>0.1</v>
      </c>
      <c r="BI83" s="369">
        <v>0.1</v>
      </c>
      <c r="BJ83" s="369">
        <v>0.1</v>
      </c>
      <c r="BK83" s="369">
        <v>0.1</v>
      </c>
      <c r="BL83" s="369">
        <v>0.1</v>
      </c>
      <c r="BM83" s="369">
        <v>0.1</v>
      </c>
      <c r="BN83" s="369">
        <v>0.1</v>
      </c>
      <c r="BO83" s="369">
        <v>0.1</v>
      </c>
      <c r="BP83" s="369">
        <v>0.1</v>
      </c>
      <c r="BQ83" s="371">
        <v>0.1</v>
      </c>
      <c r="BR83" s="373">
        <v>0</v>
      </c>
      <c r="BS83" s="371">
        <v>0</v>
      </c>
      <c r="BT83" s="371">
        <v>0</v>
      </c>
      <c r="BU83"/>
      <c r="BV83" s="393" t="s">
        <v>589</v>
      </c>
      <c r="BW83" s="425" t="s">
        <v>77</v>
      </c>
      <c r="BX83" s="548" t="s">
        <v>80</v>
      </c>
      <c r="BY83" s="371">
        <v>0.1</v>
      </c>
      <c r="BZ83" s="371">
        <v>0.1</v>
      </c>
      <c r="CA83" s="371">
        <v>0.1</v>
      </c>
      <c r="CB83" s="371">
        <v>0.1</v>
      </c>
      <c r="CC83" s="371">
        <v>0.1</v>
      </c>
      <c r="CD83" s="371">
        <v>0.1</v>
      </c>
      <c r="CE83" s="371">
        <v>0.1</v>
      </c>
      <c r="CF83" s="371">
        <v>0.1</v>
      </c>
      <c r="CG83" s="371">
        <v>0.1</v>
      </c>
      <c r="CH83" s="371">
        <v>0.1</v>
      </c>
      <c r="CI83" s="373"/>
      <c r="CJ83" s="371"/>
      <c r="CK83" s="371"/>
      <c r="CL83"/>
      <c r="CM83" s="393" t="s">
        <v>589</v>
      </c>
      <c r="CN83" s="425" t="s">
        <v>77</v>
      </c>
      <c r="CO83" s="548" t="s">
        <v>80</v>
      </c>
      <c r="CP83" s="371">
        <v>0.1</v>
      </c>
      <c r="CQ83" s="371">
        <v>0.1</v>
      </c>
      <c r="CR83" s="371">
        <v>0.1</v>
      </c>
      <c r="CS83" s="371">
        <v>0.1</v>
      </c>
      <c r="CT83" s="371">
        <v>0.1</v>
      </c>
      <c r="CU83" s="371">
        <v>0.1</v>
      </c>
      <c r="CV83" s="371">
        <v>0.1</v>
      </c>
      <c r="CW83" s="371">
        <v>0.1</v>
      </c>
      <c r="CX83" s="371">
        <v>0.1</v>
      </c>
      <c r="CY83" s="371">
        <v>0.1</v>
      </c>
      <c r="CZ83" s="373"/>
      <c r="DA83" s="371"/>
      <c r="DB83" s="371"/>
      <c r="DC83"/>
      <c r="DD83" s="326"/>
      <c r="DE83" s="326"/>
      <c r="DF83" s="326"/>
      <c r="DG83" s="326"/>
      <c r="DH83" s="326"/>
      <c r="DI83" s="326"/>
      <c r="DJ83" s="326"/>
      <c r="DK83" s="326"/>
      <c r="DL83" s="326"/>
      <c r="DM83" s="326"/>
      <c r="DN83" s="326"/>
    </row>
    <row r="84" spans="1:118" s="564" customFormat="1" x14ac:dyDescent="0.15">
      <c r="A84"/>
      <c r="B84" s="229"/>
      <c r="C84" s="228"/>
      <c r="D84" s="211">
        <v>5</v>
      </c>
      <c r="E84" s="223" t="s">
        <v>341</v>
      </c>
      <c r="F84" s="739"/>
      <c r="G84"/>
      <c r="H84" s="779">
        <f t="shared" si="59"/>
        <v>4</v>
      </c>
      <c r="I84" s="700">
        <f t="shared" si="60"/>
        <v>0</v>
      </c>
      <c r="J84"/>
      <c r="K84" s="1">
        <f t="shared" si="41"/>
        <v>1</v>
      </c>
      <c r="L84" s="1">
        <f t="shared" si="41"/>
        <v>0</v>
      </c>
      <c r="M84" s="1">
        <f t="shared" si="41"/>
        <v>0</v>
      </c>
      <c r="N84" s="1">
        <f t="shared" si="41"/>
        <v>0</v>
      </c>
      <c r="O84" s="1">
        <f t="shared" si="41"/>
        <v>0</v>
      </c>
      <c r="P84" s="1">
        <f t="shared" si="41"/>
        <v>0</v>
      </c>
      <c r="Q84" s="1">
        <f t="shared" si="41"/>
        <v>0</v>
      </c>
      <c r="R84" s="1">
        <f t="shared" si="41"/>
        <v>0</v>
      </c>
      <c r="S84" s="1">
        <f t="shared" si="41"/>
        <v>0</v>
      </c>
      <c r="T84" s="1">
        <f t="shared" si="61"/>
        <v>0</v>
      </c>
      <c r="U84" s="1">
        <f t="shared" si="61"/>
        <v>0</v>
      </c>
      <c r="V84" s="1">
        <f t="shared" si="61"/>
        <v>0</v>
      </c>
      <c r="W84" s="1">
        <f t="shared" si="61"/>
        <v>0</v>
      </c>
      <c r="X84"/>
      <c r="Y84" s="681">
        <v>4</v>
      </c>
      <c r="Z84" s="681"/>
      <c r="AA84" s="681"/>
      <c r="AB84" s="681"/>
      <c r="AC84" s="681"/>
      <c r="AD84" s="681"/>
      <c r="AE84" s="681"/>
      <c r="AF84" s="681"/>
      <c r="AG84" s="681"/>
      <c r="AH84" s="681"/>
      <c r="AI84" s="681"/>
      <c r="AJ84" s="681"/>
      <c r="AK84" s="681"/>
      <c r="AL84"/>
      <c r="AM84"/>
      <c r="AN84" s="393" t="str">
        <f t="shared" ref="AN84:AN115" si="62">IF($AN$3=1,BV84,CM84)</f>
        <v>2.2.5</v>
      </c>
      <c r="AO84" s="393" t="s">
        <v>77</v>
      </c>
      <c r="AP84" s="443" t="str">
        <f t="shared" si="45"/>
        <v>空調・給排水配管の更新必要間隔</v>
      </c>
      <c r="AQ84" s="368">
        <f t="shared" si="46"/>
        <v>0.1</v>
      </c>
      <c r="AR84" s="368">
        <f t="shared" si="47"/>
        <v>0.1</v>
      </c>
      <c r="AS84" s="368">
        <f t="shared" si="48"/>
        <v>0.1</v>
      </c>
      <c r="AT84" s="368">
        <f t="shared" si="49"/>
        <v>0.1</v>
      </c>
      <c r="AU84" s="368">
        <f t="shared" si="50"/>
        <v>0.1</v>
      </c>
      <c r="AV84" s="368">
        <f t="shared" si="51"/>
        <v>0.1</v>
      </c>
      <c r="AW84" s="368">
        <f t="shared" si="52"/>
        <v>0.1</v>
      </c>
      <c r="AX84" s="374">
        <f t="shared" si="53"/>
        <v>0.1</v>
      </c>
      <c r="AY84" s="368">
        <f t="shared" si="54"/>
        <v>0.1</v>
      </c>
      <c r="AZ84" s="368">
        <f t="shared" si="55"/>
        <v>0.1</v>
      </c>
      <c r="BA84" s="369">
        <f t="shared" si="56"/>
        <v>0</v>
      </c>
      <c r="BB84" s="368">
        <f t="shared" si="57"/>
        <v>0</v>
      </c>
      <c r="BC84" s="368">
        <f t="shared" si="58"/>
        <v>0</v>
      </c>
      <c r="BD84"/>
      <c r="BE84" s="393" t="s">
        <v>590</v>
      </c>
      <c r="BF84" s="425" t="s">
        <v>77</v>
      </c>
      <c r="BG84" s="548" t="s">
        <v>81</v>
      </c>
      <c r="BH84" s="369">
        <v>0.1</v>
      </c>
      <c r="BI84" s="369">
        <v>0.1</v>
      </c>
      <c r="BJ84" s="369">
        <v>0.1</v>
      </c>
      <c r="BK84" s="369">
        <v>0.1</v>
      </c>
      <c r="BL84" s="369">
        <v>0.1</v>
      </c>
      <c r="BM84" s="369">
        <v>0.1</v>
      </c>
      <c r="BN84" s="369">
        <v>0.1</v>
      </c>
      <c r="BO84" s="369">
        <v>0.1</v>
      </c>
      <c r="BP84" s="369">
        <v>0.1</v>
      </c>
      <c r="BQ84" s="371">
        <v>0.1</v>
      </c>
      <c r="BR84" s="373"/>
      <c r="BS84" s="371"/>
      <c r="BT84" s="371"/>
      <c r="BU84"/>
      <c r="BV84" s="393" t="s">
        <v>590</v>
      </c>
      <c r="BW84" s="425" t="s">
        <v>77</v>
      </c>
      <c r="BX84" s="548" t="s">
        <v>81</v>
      </c>
      <c r="BY84" s="371">
        <v>0.2</v>
      </c>
      <c r="BZ84" s="371">
        <v>0.2</v>
      </c>
      <c r="CA84" s="371">
        <v>0.2</v>
      </c>
      <c r="CB84" s="371">
        <v>0.2</v>
      </c>
      <c r="CC84" s="371">
        <v>0.2</v>
      </c>
      <c r="CD84" s="371">
        <v>0.2</v>
      </c>
      <c r="CE84" s="371">
        <v>0.2</v>
      </c>
      <c r="CF84" s="371">
        <v>0.2</v>
      </c>
      <c r="CG84" s="371">
        <v>0.2</v>
      </c>
      <c r="CH84" s="371">
        <v>0.2</v>
      </c>
      <c r="CI84" s="373"/>
      <c r="CJ84" s="371"/>
      <c r="CK84" s="371"/>
      <c r="CL84"/>
      <c r="CM84" s="393" t="s">
        <v>590</v>
      </c>
      <c r="CN84" s="425" t="s">
        <v>77</v>
      </c>
      <c r="CO84" s="548" t="s">
        <v>81</v>
      </c>
      <c r="CP84" s="371">
        <v>0.2</v>
      </c>
      <c r="CQ84" s="371">
        <v>0.2</v>
      </c>
      <c r="CR84" s="371">
        <v>0.2</v>
      </c>
      <c r="CS84" s="371">
        <v>0.2</v>
      </c>
      <c r="CT84" s="371">
        <v>0.2</v>
      </c>
      <c r="CU84" s="371">
        <v>0.2</v>
      </c>
      <c r="CV84" s="371">
        <v>0.2</v>
      </c>
      <c r="CW84" s="371">
        <v>0.2</v>
      </c>
      <c r="CX84" s="371">
        <v>0.2</v>
      </c>
      <c r="CY84" s="371">
        <v>0.2</v>
      </c>
      <c r="CZ84" s="373"/>
      <c r="DA84" s="371"/>
      <c r="DB84" s="371"/>
      <c r="DC84"/>
      <c r="DD84" s="326"/>
      <c r="DE84" s="326"/>
      <c r="DF84" s="326"/>
      <c r="DG84" s="326"/>
      <c r="DH84" s="326"/>
      <c r="DI84" s="326"/>
      <c r="DJ84" s="326"/>
      <c r="DK84" s="326"/>
      <c r="DL84" s="326"/>
      <c r="DM84" s="326"/>
      <c r="DN84" s="326"/>
    </row>
    <row r="85" spans="1:118" ht="14.25" thickBot="1" x14ac:dyDescent="0.2">
      <c r="B85" s="229"/>
      <c r="C85" s="234"/>
      <c r="D85" s="211">
        <v>6</v>
      </c>
      <c r="E85" s="223" t="s">
        <v>342</v>
      </c>
      <c r="F85" s="739"/>
      <c r="G85"/>
      <c r="H85" s="776">
        <f t="shared" si="59"/>
        <v>4</v>
      </c>
      <c r="I85" s="795">
        <f t="shared" si="60"/>
        <v>0</v>
      </c>
      <c r="J85"/>
      <c r="K85" s="1">
        <f t="shared" si="41"/>
        <v>1</v>
      </c>
      <c r="L85" s="1">
        <f t="shared" si="41"/>
        <v>0</v>
      </c>
      <c r="M85" s="1">
        <f t="shared" si="41"/>
        <v>0</v>
      </c>
      <c r="N85" s="1">
        <f t="shared" ref="N85:S127" si="63">IF(OR(AB85=0,AB85="-"),0,1)</f>
        <v>0</v>
      </c>
      <c r="O85" s="1">
        <f t="shared" si="63"/>
        <v>0</v>
      </c>
      <c r="P85" s="1">
        <f t="shared" si="63"/>
        <v>0</v>
      </c>
      <c r="Q85" s="1">
        <f t="shared" si="63"/>
        <v>0</v>
      </c>
      <c r="R85" s="1">
        <f t="shared" si="63"/>
        <v>0</v>
      </c>
      <c r="S85" s="1">
        <f t="shared" si="63"/>
        <v>0</v>
      </c>
      <c r="T85" s="1">
        <f t="shared" si="61"/>
        <v>0</v>
      </c>
      <c r="U85" s="1">
        <f t="shared" si="61"/>
        <v>0</v>
      </c>
      <c r="V85" s="1">
        <f t="shared" si="61"/>
        <v>0</v>
      </c>
      <c r="W85" s="1">
        <f t="shared" si="61"/>
        <v>0</v>
      </c>
      <c r="X85"/>
      <c r="Y85" s="674">
        <v>4</v>
      </c>
      <c r="Z85" s="674"/>
      <c r="AA85" s="674"/>
      <c r="AB85" s="674"/>
      <c r="AC85" s="674"/>
      <c r="AD85" s="674"/>
      <c r="AE85" s="674"/>
      <c r="AF85" s="674"/>
      <c r="AG85" s="674"/>
      <c r="AH85" s="674"/>
      <c r="AI85" s="674"/>
      <c r="AJ85" s="674"/>
      <c r="AK85" s="674"/>
      <c r="AL85"/>
      <c r="AN85" s="393" t="str">
        <f t="shared" si="62"/>
        <v>2.2.6</v>
      </c>
      <c r="AO85" s="393" t="str">
        <f t="shared" ref="AO85:AO116" si="64">IF($AN$3=1,BW85,CN85)</f>
        <v xml:space="preserve"> Q2 2.2</v>
      </c>
      <c r="AP85" s="443" t="str">
        <f t="shared" si="45"/>
        <v>主要設備機器の更新必要間隔</v>
      </c>
      <c r="AQ85" s="368">
        <f t="shared" si="46"/>
        <v>0.2</v>
      </c>
      <c r="AR85" s="368">
        <f t="shared" si="47"/>
        <v>0.2</v>
      </c>
      <c r="AS85" s="368">
        <f t="shared" si="48"/>
        <v>0.2</v>
      </c>
      <c r="AT85" s="368">
        <f t="shared" si="49"/>
        <v>0.2</v>
      </c>
      <c r="AU85" s="368">
        <f t="shared" si="50"/>
        <v>0.2</v>
      </c>
      <c r="AV85" s="368">
        <f t="shared" si="51"/>
        <v>0.2</v>
      </c>
      <c r="AW85" s="368">
        <f t="shared" si="52"/>
        <v>0.2</v>
      </c>
      <c r="AX85" s="374">
        <f t="shared" si="53"/>
        <v>0.2</v>
      </c>
      <c r="AY85" s="368">
        <f t="shared" si="54"/>
        <v>0.2</v>
      </c>
      <c r="AZ85" s="368">
        <f t="shared" si="55"/>
        <v>0.25</v>
      </c>
      <c r="BA85" s="369">
        <f t="shared" si="56"/>
        <v>0</v>
      </c>
      <c r="BB85" s="368">
        <f t="shared" si="57"/>
        <v>0</v>
      </c>
      <c r="BC85" s="368">
        <f t="shared" si="58"/>
        <v>0</v>
      </c>
      <c r="BE85" s="393" t="s">
        <v>591</v>
      </c>
      <c r="BF85" s="425" t="s">
        <v>77</v>
      </c>
      <c r="BG85" s="548" t="s">
        <v>82</v>
      </c>
      <c r="BH85" s="369">
        <v>0.2</v>
      </c>
      <c r="BI85" s="369">
        <v>0.2</v>
      </c>
      <c r="BJ85" s="369">
        <v>0.2</v>
      </c>
      <c r="BK85" s="369">
        <v>0.2</v>
      </c>
      <c r="BL85" s="369">
        <v>0.2</v>
      </c>
      <c r="BM85" s="369">
        <v>0.2</v>
      </c>
      <c r="BN85" s="369">
        <v>0.2</v>
      </c>
      <c r="BO85" s="369">
        <v>0.2</v>
      </c>
      <c r="BP85" s="369">
        <v>0.2</v>
      </c>
      <c r="BQ85" s="371">
        <v>0.25</v>
      </c>
      <c r="BR85" s="373">
        <v>0</v>
      </c>
      <c r="BS85" s="371">
        <v>0</v>
      </c>
      <c r="BT85" s="371">
        <v>0</v>
      </c>
      <c r="BV85" s="393" t="s">
        <v>591</v>
      </c>
      <c r="BW85" s="425" t="s">
        <v>77</v>
      </c>
      <c r="BX85" s="548" t="s">
        <v>82</v>
      </c>
      <c r="BY85" s="371">
        <v>0.2</v>
      </c>
      <c r="BZ85" s="371">
        <v>0.2</v>
      </c>
      <c r="CA85" s="371">
        <v>0.2</v>
      </c>
      <c r="CB85" s="371">
        <v>0.2</v>
      </c>
      <c r="CC85" s="371">
        <v>0.2</v>
      </c>
      <c r="CD85" s="371">
        <v>0.2</v>
      </c>
      <c r="CE85" s="371">
        <v>0.2</v>
      </c>
      <c r="CF85" s="371">
        <v>0.2</v>
      </c>
      <c r="CG85" s="371">
        <v>0.2</v>
      </c>
      <c r="CH85" s="371">
        <v>0.2</v>
      </c>
      <c r="CI85" s="373"/>
      <c r="CJ85" s="371"/>
      <c r="CK85" s="371"/>
      <c r="CM85" s="393" t="s">
        <v>591</v>
      </c>
      <c r="CN85" s="425" t="s">
        <v>77</v>
      </c>
      <c r="CO85" s="548" t="s">
        <v>82</v>
      </c>
      <c r="CP85" s="371">
        <v>0.2</v>
      </c>
      <c r="CQ85" s="371">
        <v>0.2</v>
      </c>
      <c r="CR85" s="371">
        <v>0.2</v>
      </c>
      <c r="CS85" s="371">
        <v>0.2</v>
      </c>
      <c r="CT85" s="371">
        <v>0.2</v>
      </c>
      <c r="CU85" s="371">
        <v>0.2</v>
      </c>
      <c r="CV85" s="371">
        <v>0.2</v>
      </c>
      <c r="CW85" s="371">
        <v>0.2</v>
      </c>
      <c r="CX85" s="371">
        <v>0.2</v>
      </c>
      <c r="CY85" s="371">
        <v>0.2</v>
      </c>
      <c r="CZ85" s="373"/>
      <c r="DA85" s="371"/>
      <c r="DB85" s="371"/>
    </row>
    <row r="86" spans="1:118" ht="14.25" thickBot="1" x14ac:dyDescent="0.2">
      <c r="B86" s="229"/>
      <c r="C86" s="205">
        <v>2.2999999999999998</v>
      </c>
      <c r="D86" s="206" t="s">
        <v>343</v>
      </c>
      <c r="E86" s="306"/>
      <c r="F86" s="744"/>
      <c r="G86"/>
      <c r="H86" s="782"/>
      <c r="I86" s="694"/>
      <c r="J86"/>
      <c r="K86" s="1">
        <f t="shared" ref="K86:P149" si="65">IF(OR(Y86=0,Y86="-"),0,1)</f>
        <v>0</v>
      </c>
      <c r="L86" s="1">
        <f t="shared" si="65"/>
        <v>0</v>
      </c>
      <c r="M86" s="1">
        <f t="shared" si="65"/>
        <v>0</v>
      </c>
      <c r="N86" s="1">
        <f t="shared" si="63"/>
        <v>0</v>
      </c>
      <c r="O86" s="1">
        <f t="shared" si="63"/>
        <v>0</v>
      </c>
      <c r="P86" s="1">
        <f t="shared" si="63"/>
        <v>0</v>
      </c>
      <c r="Q86" s="1">
        <f t="shared" si="63"/>
        <v>0</v>
      </c>
      <c r="R86" s="1">
        <f t="shared" si="63"/>
        <v>0</v>
      </c>
      <c r="S86" s="1">
        <f t="shared" si="63"/>
        <v>0</v>
      </c>
      <c r="T86" s="1">
        <f t="shared" si="61"/>
        <v>0</v>
      </c>
      <c r="U86" s="1">
        <f t="shared" si="61"/>
        <v>0</v>
      </c>
      <c r="V86" s="1">
        <f t="shared" si="61"/>
        <v>0</v>
      </c>
      <c r="W86" s="1">
        <f t="shared" si="61"/>
        <v>0</v>
      </c>
      <c r="X86"/>
      <c r="Y86" s="695" t="s">
        <v>839</v>
      </c>
      <c r="Z86" s="695" t="s">
        <v>839</v>
      </c>
      <c r="AA86" s="695" t="s">
        <v>839</v>
      </c>
      <c r="AB86" s="695" t="s">
        <v>839</v>
      </c>
      <c r="AC86" s="695" t="s">
        <v>839</v>
      </c>
      <c r="AD86" s="695" t="s">
        <v>839</v>
      </c>
      <c r="AE86" s="695" t="s">
        <v>839</v>
      </c>
      <c r="AF86" s="695" t="s">
        <v>839</v>
      </c>
      <c r="AG86" s="695" t="s">
        <v>839</v>
      </c>
      <c r="AH86" s="695" t="s">
        <v>839</v>
      </c>
      <c r="AI86" s="695" t="s">
        <v>839</v>
      </c>
      <c r="AJ86" s="695" t="s">
        <v>839</v>
      </c>
      <c r="AK86" s="695" t="s">
        <v>839</v>
      </c>
      <c r="AL86"/>
      <c r="AN86" s="393">
        <f t="shared" si="62"/>
        <v>2.2999999999999998</v>
      </c>
      <c r="AO86" s="393" t="str">
        <f t="shared" si="64"/>
        <v xml:space="preserve"> Q2 2</v>
      </c>
      <c r="AP86" s="443" t="str">
        <f t="shared" si="45"/>
        <v>適切な更新</v>
      </c>
      <c r="AQ86" s="368">
        <f t="shared" si="46"/>
        <v>0.25</v>
      </c>
      <c r="AR86" s="368">
        <f t="shared" si="47"/>
        <v>0.25</v>
      </c>
      <c r="AS86" s="368">
        <f t="shared" si="48"/>
        <v>0.25</v>
      </c>
      <c r="AT86" s="368">
        <f t="shared" si="49"/>
        <v>0.25</v>
      </c>
      <c r="AU86" s="368">
        <f t="shared" si="50"/>
        <v>0.25</v>
      </c>
      <c r="AV86" s="368">
        <f t="shared" si="51"/>
        <v>0.25</v>
      </c>
      <c r="AW86" s="368">
        <f t="shared" si="52"/>
        <v>0.25</v>
      </c>
      <c r="AX86" s="374">
        <f t="shared" si="53"/>
        <v>0.25</v>
      </c>
      <c r="AY86" s="368">
        <f t="shared" si="54"/>
        <v>0.25</v>
      </c>
      <c r="AZ86" s="368">
        <f t="shared" si="55"/>
        <v>0.25</v>
      </c>
      <c r="BA86" s="369">
        <f t="shared" si="56"/>
        <v>0</v>
      </c>
      <c r="BB86" s="368">
        <f t="shared" si="57"/>
        <v>0</v>
      </c>
      <c r="BC86" s="368">
        <f t="shared" si="58"/>
        <v>0</v>
      </c>
      <c r="BE86" s="393">
        <v>2.2999999999999998</v>
      </c>
      <c r="BF86" s="393" t="s">
        <v>766</v>
      </c>
      <c r="BG86" s="425" t="s">
        <v>147</v>
      </c>
      <c r="BH86" s="368">
        <v>0.25</v>
      </c>
      <c r="BI86" s="368">
        <v>0.25</v>
      </c>
      <c r="BJ86" s="368">
        <v>0.25</v>
      </c>
      <c r="BK86" s="368">
        <v>0.25</v>
      </c>
      <c r="BL86" s="368">
        <v>0.25</v>
      </c>
      <c r="BM86" s="368">
        <v>0.25</v>
      </c>
      <c r="BN86" s="368">
        <v>0.25</v>
      </c>
      <c r="BO86" s="374">
        <v>0.25</v>
      </c>
      <c r="BP86" s="368">
        <v>0.25</v>
      </c>
      <c r="BQ86" s="371">
        <v>0.25</v>
      </c>
      <c r="BR86" s="371"/>
      <c r="BS86" s="373"/>
      <c r="BT86" s="371"/>
      <c r="BV86" s="549">
        <v>2.2999999999999998</v>
      </c>
      <c r="BW86" s="566" t="s">
        <v>74</v>
      </c>
      <c r="BX86" s="552" t="s">
        <v>147</v>
      </c>
      <c r="BY86" s="554">
        <v>0</v>
      </c>
      <c r="BZ86" s="554">
        <v>0</v>
      </c>
      <c r="CA86" s="554">
        <v>0</v>
      </c>
      <c r="CB86" s="554">
        <v>0</v>
      </c>
      <c r="CC86" s="554">
        <v>0</v>
      </c>
      <c r="CD86" s="554">
        <v>0</v>
      </c>
      <c r="CE86" s="554">
        <v>0</v>
      </c>
      <c r="CF86" s="554">
        <v>0</v>
      </c>
      <c r="CG86" s="554">
        <v>0</v>
      </c>
      <c r="CH86" s="554">
        <v>0</v>
      </c>
      <c r="CI86" s="554"/>
      <c r="CJ86" s="554"/>
      <c r="CK86" s="554"/>
      <c r="CM86" s="549">
        <v>2.2999999999999998</v>
      </c>
      <c r="CN86" s="566" t="s">
        <v>74</v>
      </c>
      <c r="CO86" s="552" t="s">
        <v>147</v>
      </c>
      <c r="CP86" s="554">
        <v>0</v>
      </c>
      <c r="CQ86" s="554">
        <v>0</v>
      </c>
      <c r="CR86" s="554">
        <v>0</v>
      </c>
      <c r="CS86" s="554">
        <v>0</v>
      </c>
      <c r="CT86" s="554">
        <v>0</v>
      </c>
      <c r="CU86" s="554">
        <v>0</v>
      </c>
      <c r="CV86" s="554">
        <v>0</v>
      </c>
      <c r="CW86" s="554">
        <v>0</v>
      </c>
      <c r="CX86" s="554">
        <v>0</v>
      </c>
      <c r="CY86" s="554">
        <v>0</v>
      </c>
      <c r="CZ86" s="554"/>
      <c r="DA86" s="554"/>
      <c r="DB86" s="554"/>
    </row>
    <row r="87" spans="1:118" x14ac:dyDescent="0.15">
      <c r="B87" s="229"/>
      <c r="C87" s="307"/>
      <c r="D87" s="308">
        <v>1</v>
      </c>
      <c r="E87" s="309" t="s">
        <v>344</v>
      </c>
      <c r="F87" s="744"/>
      <c r="G87"/>
      <c r="H87" s="778">
        <f>IF(SUMPRODUCT($Y$7:$AH$7,K87:T87)=0,0,SUMPRODUCT($Y$7:$AH$7,Y87:AH87)/SUMPRODUCT($Y$7:$AH$7,K87:T87))</f>
        <v>4</v>
      </c>
      <c r="I87" s="796">
        <f>IF(SUMPRODUCT($AI$7:$AK$7,U87:W87)=0,0,SUMPRODUCT($AI$7:$AK$7,AI87:AK89)/SUMPRODUCT($AI$7:$AK$7,U87:W87))</f>
        <v>0</v>
      </c>
      <c r="J87"/>
      <c r="K87" s="1">
        <f t="shared" si="65"/>
        <v>1</v>
      </c>
      <c r="L87" s="1">
        <f t="shared" si="65"/>
        <v>0</v>
      </c>
      <c r="M87" s="1">
        <f t="shared" si="65"/>
        <v>0</v>
      </c>
      <c r="N87" s="1">
        <f t="shared" si="63"/>
        <v>0</v>
      </c>
      <c r="O87" s="1">
        <f t="shared" si="63"/>
        <v>0</v>
      </c>
      <c r="P87" s="1">
        <f t="shared" si="63"/>
        <v>0</v>
      </c>
      <c r="Q87" s="1">
        <f t="shared" si="63"/>
        <v>0</v>
      </c>
      <c r="R87" s="1">
        <f t="shared" si="63"/>
        <v>0</v>
      </c>
      <c r="S87" s="1">
        <f t="shared" si="63"/>
        <v>0</v>
      </c>
      <c r="T87" s="1">
        <f t="shared" si="61"/>
        <v>0</v>
      </c>
      <c r="U87" s="1">
        <f t="shared" si="61"/>
        <v>0</v>
      </c>
      <c r="V87" s="1">
        <f t="shared" si="61"/>
        <v>0</v>
      </c>
      <c r="W87" s="1">
        <f t="shared" si="61"/>
        <v>0</v>
      </c>
      <c r="X87"/>
      <c r="Y87" s="679">
        <v>4</v>
      </c>
      <c r="Z87" s="679"/>
      <c r="AA87" s="679"/>
      <c r="AB87" s="679"/>
      <c r="AC87" s="679"/>
      <c r="AD87" s="679"/>
      <c r="AE87" s="679"/>
      <c r="AF87" s="679"/>
      <c r="AG87" s="679"/>
      <c r="AH87" s="679"/>
      <c r="AI87" s="679"/>
      <c r="AJ87" s="679"/>
      <c r="AK87" s="679"/>
      <c r="AL87"/>
      <c r="AN87" s="393" t="str">
        <f t="shared" si="62"/>
        <v>2.3.1</v>
      </c>
      <c r="AO87" s="393" t="str">
        <f t="shared" si="64"/>
        <v xml:space="preserve"> Q2 2.3</v>
      </c>
      <c r="AP87" s="443" t="str">
        <f t="shared" si="45"/>
        <v>屋上（屋根）・外壁仕上げ材の更新</v>
      </c>
      <c r="AQ87" s="368">
        <f t="shared" si="46"/>
        <v>0.33333333333333331</v>
      </c>
      <c r="AR87" s="368">
        <f t="shared" si="47"/>
        <v>0.33333333333333331</v>
      </c>
      <c r="AS87" s="368">
        <f t="shared" si="48"/>
        <v>0.33333333333333331</v>
      </c>
      <c r="AT87" s="368">
        <f t="shared" si="49"/>
        <v>0.33333333333333331</v>
      </c>
      <c r="AU87" s="368">
        <f t="shared" si="50"/>
        <v>0.33333333333333331</v>
      </c>
      <c r="AV87" s="368">
        <f t="shared" si="51"/>
        <v>0.33333333333333331</v>
      </c>
      <c r="AW87" s="368">
        <f t="shared" si="52"/>
        <v>0.33333333333333331</v>
      </c>
      <c r="AX87" s="374">
        <f t="shared" si="53"/>
        <v>0.33333333333333331</v>
      </c>
      <c r="AY87" s="368">
        <f t="shared" si="54"/>
        <v>0.33333333333333331</v>
      </c>
      <c r="AZ87" s="368">
        <f t="shared" si="55"/>
        <v>0.33333333333333331</v>
      </c>
      <c r="BA87" s="369">
        <f t="shared" si="56"/>
        <v>0</v>
      </c>
      <c r="BB87" s="368">
        <f t="shared" si="57"/>
        <v>0</v>
      </c>
      <c r="BC87" s="368">
        <f t="shared" si="58"/>
        <v>0</v>
      </c>
      <c r="BE87" s="393" t="s">
        <v>592</v>
      </c>
      <c r="BF87" s="393" t="s">
        <v>767</v>
      </c>
      <c r="BG87" s="425" t="s">
        <v>148</v>
      </c>
      <c r="BH87" s="385">
        <v>0.33333333333333331</v>
      </c>
      <c r="BI87" s="385">
        <v>0.33333333333333331</v>
      </c>
      <c r="BJ87" s="385">
        <v>0.33333333333333331</v>
      </c>
      <c r="BK87" s="385">
        <v>0.33333333333333331</v>
      </c>
      <c r="BL87" s="385">
        <v>0.33333333333333331</v>
      </c>
      <c r="BM87" s="385">
        <v>0.33333333333333331</v>
      </c>
      <c r="BN87" s="385">
        <v>0.33333333333333331</v>
      </c>
      <c r="BO87" s="385">
        <v>0.33333333333333331</v>
      </c>
      <c r="BP87" s="385">
        <v>0.33333333333333331</v>
      </c>
      <c r="BQ87" s="371">
        <v>0.33333333333333331</v>
      </c>
      <c r="BR87" s="371"/>
      <c r="BS87" s="373"/>
      <c r="BT87" s="371"/>
      <c r="BV87" s="549" t="s">
        <v>592</v>
      </c>
      <c r="BW87" s="567" t="s">
        <v>83</v>
      </c>
      <c r="BX87" s="552" t="s">
        <v>148</v>
      </c>
      <c r="BY87" s="554">
        <v>0</v>
      </c>
      <c r="BZ87" s="554">
        <v>0</v>
      </c>
      <c r="CA87" s="554">
        <v>0</v>
      </c>
      <c r="CB87" s="554">
        <v>0</v>
      </c>
      <c r="CC87" s="554">
        <v>0</v>
      </c>
      <c r="CD87" s="554">
        <v>0</v>
      </c>
      <c r="CE87" s="554">
        <v>0</v>
      </c>
      <c r="CF87" s="554">
        <v>0</v>
      </c>
      <c r="CG87" s="554">
        <v>0</v>
      </c>
      <c r="CH87" s="554">
        <v>0</v>
      </c>
      <c r="CI87" s="554"/>
      <c r="CJ87" s="554"/>
      <c r="CK87" s="554"/>
      <c r="CM87" s="549" t="s">
        <v>592</v>
      </c>
      <c r="CN87" s="567" t="s">
        <v>83</v>
      </c>
      <c r="CO87" s="552" t="s">
        <v>148</v>
      </c>
      <c r="CP87" s="554">
        <v>0</v>
      </c>
      <c r="CQ87" s="554">
        <v>0</v>
      </c>
      <c r="CR87" s="554">
        <v>0</v>
      </c>
      <c r="CS87" s="554">
        <v>0</v>
      </c>
      <c r="CT87" s="554">
        <v>0</v>
      </c>
      <c r="CU87" s="554">
        <v>0</v>
      </c>
      <c r="CV87" s="554">
        <v>0</v>
      </c>
      <c r="CW87" s="554">
        <v>0</v>
      </c>
      <c r="CX87" s="554">
        <v>0</v>
      </c>
      <c r="CY87" s="554">
        <v>0</v>
      </c>
      <c r="CZ87" s="554"/>
      <c r="DA87" s="554"/>
      <c r="DB87" s="554"/>
    </row>
    <row r="88" spans="1:118" x14ac:dyDescent="0.15">
      <c r="B88" s="229"/>
      <c r="C88" s="307"/>
      <c r="D88" s="308">
        <v>2</v>
      </c>
      <c r="E88" s="309" t="s">
        <v>345</v>
      </c>
      <c r="F88" s="744"/>
      <c r="G88"/>
      <c r="H88" s="779">
        <f>IF(SUMPRODUCT($Y$7:$AH$7,K88:T88)=0,0,SUMPRODUCT($Y$7:$AH$7,Y88:AH88)/SUMPRODUCT($Y$7:$AH$7,K88:T88))</f>
        <v>4</v>
      </c>
      <c r="I88" s="700">
        <f>IF(SUMPRODUCT($AI$7:$AK$7,U88:W88)=0,0,SUMPRODUCT($AI$7:$AK$7,AI88:AK90)/SUMPRODUCT($AI$7:$AK$7,U88:W88))</f>
        <v>0</v>
      </c>
      <c r="J88"/>
      <c r="K88" s="1">
        <f t="shared" si="65"/>
        <v>1</v>
      </c>
      <c r="L88" s="1">
        <f t="shared" si="65"/>
        <v>0</v>
      </c>
      <c r="M88" s="1">
        <f t="shared" si="65"/>
        <v>0</v>
      </c>
      <c r="N88" s="1">
        <f t="shared" si="63"/>
        <v>0</v>
      </c>
      <c r="O88" s="1">
        <f t="shared" si="63"/>
        <v>0</v>
      </c>
      <c r="P88" s="1">
        <f t="shared" si="63"/>
        <v>0</v>
      </c>
      <c r="Q88" s="1">
        <f t="shared" si="63"/>
        <v>0</v>
      </c>
      <c r="R88" s="1">
        <f t="shared" si="63"/>
        <v>0</v>
      </c>
      <c r="S88" s="1">
        <f t="shared" si="63"/>
        <v>0</v>
      </c>
      <c r="T88" s="1">
        <f t="shared" si="61"/>
        <v>0</v>
      </c>
      <c r="U88" s="1">
        <f t="shared" si="61"/>
        <v>0</v>
      </c>
      <c r="V88" s="1">
        <f t="shared" si="61"/>
        <v>0</v>
      </c>
      <c r="W88" s="1">
        <f t="shared" si="61"/>
        <v>0</v>
      </c>
      <c r="X88"/>
      <c r="Y88" s="681">
        <v>4</v>
      </c>
      <c r="Z88" s="681"/>
      <c r="AA88" s="681"/>
      <c r="AB88" s="681"/>
      <c r="AC88" s="681"/>
      <c r="AD88" s="681"/>
      <c r="AE88" s="681"/>
      <c r="AF88" s="681"/>
      <c r="AG88" s="681"/>
      <c r="AH88" s="681"/>
      <c r="AI88" s="681"/>
      <c r="AJ88" s="681"/>
      <c r="AK88" s="681"/>
      <c r="AL88"/>
      <c r="AN88" s="393" t="str">
        <f t="shared" si="62"/>
        <v>2.3.2</v>
      </c>
      <c r="AO88" s="393" t="str">
        <f t="shared" si="64"/>
        <v xml:space="preserve"> Q2 2.3</v>
      </c>
      <c r="AP88" s="443" t="str">
        <f t="shared" si="45"/>
        <v>配管・配線材の更新</v>
      </c>
      <c r="AQ88" s="368">
        <f t="shared" si="46"/>
        <v>0.33333333333333331</v>
      </c>
      <c r="AR88" s="368">
        <f t="shared" si="47"/>
        <v>0.33333333333333331</v>
      </c>
      <c r="AS88" s="368">
        <f t="shared" si="48"/>
        <v>0.33333333333333331</v>
      </c>
      <c r="AT88" s="368">
        <f t="shared" si="49"/>
        <v>0.33333333333333331</v>
      </c>
      <c r="AU88" s="368">
        <f t="shared" si="50"/>
        <v>0.33333333333333331</v>
      </c>
      <c r="AV88" s="368">
        <f t="shared" si="51"/>
        <v>0.33333333333333331</v>
      </c>
      <c r="AW88" s="368">
        <f t="shared" si="52"/>
        <v>0.33333333333333331</v>
      </c>
      <c r="AX88" s="374">
        <f t="shared" si="53"/>
        <v>0.33333333333333331</v>
      </c>
      <c r="AY88" s="368">
        <f t="shared" si="54"/>
        <v>0.33333333333333331</v>
      </c>
      <c r="AZ88" s="368">
        <f t="shared" si="55"/>
        <v>0.33333333333333331</v>
      </c>
      <c r="BA88" s="369">
        <f t="shared" si="56"/>
        <v>0</v>
      </c>
      <c r="BB88" s="368">
        <f t="shared" si="57"/>
        <v>0</v>
      </c>
      <c r="BC88" s="368">
        <f t="shared" si="58"/>
        <v>0</v>
      </c>
      <c r="BE88" s="393" t="s">
        <v>593</v>
      </c>
      <c r="BF88" s="393" t="s">
        <v>767</v>
      </c>
      <c r="BG88" s="425" t="s">
        <v>149</v>
      </c>
      <c r="BH88" s="385">
        <v>0.33333333333333331</v>
      </c>
      <c r="BI88" s="385">
        <v>0.33333333333333331</v>
      </c>
      <c r="BJ88" s="385">
        <v>0.33333333333333331</v>
      </c>
      <c r="BK88" s="385">
        <v>0.33333333333333331</v>
      </c>
      <c r="BL88" s="385">
        <v>0.33333333333333331</v>
      </c>
      <c r="BM88" s="385">
        <v>0.33333333333333331</v>
      </c>
      <c r="BN88" s="385">
        <v>0.33333333333333331</v>
      </c>
      <c r="BO88" s="385">
        <v>0.33333333333333331</v>
      </c>
      <c r="BP88" s="385">
        <v>0.33333333333333331</v>
      </c>
      <c r="BQ88" s="371">
        <v>0.33333333333333331</v>
      </c>
      <c r="BR88" s="371"/>
      <c r="BS88" s="373"/>
      <c r="BT88" s="371"/>
      <c r="BV88" s="549" t="s">
        <v>593</v>
      </c>
      <c r="BW88" s="567" t="s">
        <v>83</v>
      </c>
      <c r="BX88" s="552" t="s">
        <v>149</v>
      </c>
      <c r="BY88" s="554">
        <v>0</v>
      </c>
      <c r="BZ88" s="554">
        <v>0</v>
      </c>
      <c r="CA88" s="554">
        <v>0</v>
      </c>
      <c r="CB88" s="554">
        <v>0</v>
      </c>
      <c r="CC88" s="554">
        <v>0</v>
      </c>
      <c r="CD88" s="554">
        <v>0</v>
      </c>
      <c r="CE88" s="554">
        <v>0</v>
      </c>
      <c r="CF88" s="554">
        <v>0</v>
      </c>
      <c r="CG88" s="554">
        <v>0</v>
      </c>
      <c r="CH88" s="554">
        <v>0</v>
      </c>
      <c r="CI88" s="554"/>
      <c r="CJ88" s="554"/>
      <c r="CK88" s="554"/>
      <c r="CM88" s="549" t="s">
        <v>593</v>
      </c>
      <c r="CN88" s="567" t="s">
        <v>83</v>
      </c>
      <c r="CO88" s="552" t="s">
        <v>149</v>
      </c>
      <c r="CP88" s="554">
        <v>0</v>
      </c>
      <c r="CQ88" s="554">
        <v>0</v>
      </c>
      <c r="CR88" s="554">
        <v>0</v>
      </c>
      <c r="CS88" s="554">
        <v>0</v>
      </c>
      <c r="CT88" s="554">
        <v>0</v>
      </c>
      <c r="CU88" s="554">
        <v>0</v>
      </c>
      <c r="CV88" s="554">
        <v>0</v>
      </c>
      <c r="CW88" s="554">
        <v>0</v>
      </c>
      <c r="CX88" s="554">
        <v>0</v>
      </c>
      <c r="CY88" s="554">
        <v>0</v>
      </c>
      <c r="CZ88" s="554"/>
      <c r="DA88" s="554"/>
      <c r="DB88" s="554"/>
    </row>
    <row r="89" spans="1:118" ht="14.25" thickBot="1" x14ac:dyDescent="0.2">
      <c r="B89" s="229"/>
      <c r="C89" s="307"/>
      <c r="D89" s="308">
        <v>3</v>
      </c>
      <c r="E89" s="309" t="s">
        <v>346</v>
      </c>
      <c r="F89" s="744"/>
      <c r="G89"/>
      <c r="H89" s="776">
        <f>IF(SUMPRODUCT($Y$7:$AH$7,K89:T89)=0,0,SUMPRODUCT($Y$7:$AH$7,Y89:AH89)/SUMPRODUCT($Y$7:$AH$7,K89:T89))</f>
        <v>4</v>
      </c>
      <c r="I89" s="795">
        <f>IF(SUMPRODUCT($AI$7:$AK$7,U89:W89)=0,0,SUMPRODUCT($AI$7:$AK$7,AI89:AK91)/SUMPRODUCT($AI$7:$AK$7,U89:W89))</f>
        <v>0</v>
      </c>
      <c r="J89"/>
      <c r="K89" s="1">
        <f t="shared" si="65"/>
        <v>1</v>
      </c>
      <c r="L89" s="1">
        <f t="shared" si="65"/>
        <v>0</v>
      </c>
      <c r="M89" s="1">
        <f t="shared" si="65"/>
        <v>0</v>
      </c>
      <c r="N89" s="1">
        <f t="shared" si="63"/>
        <v>0</v>
      </c>
      <c r="O89" s="1">
        <f t="shared" si="63"/>
        <v>0</v>
      </c>
      <c r="P89" s="1">
        <f t="shared" si="63"/>
        <v>0</v>
      </c>
      <c r="Q89" s="1">
        <f t="shared" si="63"/>
        <v>0</v>
      </c>
      <c r="R89" s="1">
        <f t="shared" si="63"/>
        <v>0</v>
      </c>
      <c r="S89" s="1">
        <f t="shared" si="63"/>
        <v>0</v>
      </c>
      <c r="T89" s="1">
        <f t="shared" si="61"/>
        <v>0</v>
      </c>
      <c r="U89" s="1">
        <f t="shared" si="61"/>
        <v>0</v>
      </c>
      <c r="V89" s="1">
        <f t="shared" si="61"/>
        <v>0</v>
      </c>
      <c r="W89" s="1">
        <f t="shared" si="61"/>
        <v>0</v>
      </c>
      <c r="X89"/>
      <c r="Y89" s="674">
        <v>4</v>
      </c>
      <c r="Z89" s="674"/>
      <c r="AA89" s="674"/>
      <c r="AB89" s="674"/>
      <c r="AC89" s="674"/>
      <c r="AD89" s="674"/>
      <c r="AE89" s="674"/>
      <c r="AF89" s="674"/>
      <c r="AG89" s="674"/>
      <c r="AH89" s="674"/>
      <c r="AI89" s="674"/>
      <c r="AJ89" s="674"/>
      <c r="AK89" s="674"/>
      <c r="AL89"/>
      <c r="AN89" s="393" t="str">
        <f t="shared" si="62"/>
        <v>2.3.3</v>
      </c>
      <c r="AO89" s="393" t="str">
        <f t="shared" si="64"/>
        <v xml:space="preserve"> Q2 2.3</v>
      </c>
      <c r="AP89" s="443" t="str">
        <f t="shared" si="45"/>
        <v>主要設備機器の更新</v>
      </c>
      <c r="AQ89" s="368">
        <f t="shared" si="46"/>
        <v>0.33333333333333331</v>
      </c>
      <c r="AR89" s="368">
        <f t="shared" si="47"/>
        <v>0.33333333333333331</v>
      </c>
      <c r="AS89" s="368">
        <f t="shared" si="48"/>
        <v>0.33333333333333331</v>
      </c>
      <c r="AT89" s="368">
        <f t="shared" si="49"/>
        <v>0.33333333333333331</v>
      </c>
      <c r="AU89" s="368">
        <f t="shared" si="50"/>
        <v>0.33333333333333331</v>
      </c>
      <c r="AV89" s="368">
        <f t="shared" si="51"/>
        <v>0.33333333333333331</v>
      </c>
      <c r="AW89" s="368">
        <f t="shared" si="52"/>
        <v>0.33333333333333331</v>
      </c>
      <c r="AX89" s="374">
        <f t="shared" si="53"/>
        <v>0.33333333333333331</v>
      </c>
      <c r="AY89" s="368">
        <f t="shared" si="54"/>
        <v>0.33333333333333331</v>
      </c>
      <c r="AZ89" s="368">
        <f t="shared" si="55"/>
        <v>0.33333333333333331</v>
      </c>
      <c r="BA89" s="369">
        <f t="shared" si="56"/>
        <v>0</v>
      </c>
      <c r="BB89" s="368">
        <f t="shared" si="57"/>
        <v>0</v>
      </c>
      <c r="BC89" s="368">
        <f t="shared" si="58"/>
        <v>0</v>
      </c>
      <c r="BE89" s="393" t="s">
        <v>594</v>
      </c>
      <c r="BF89" s="393" t="s">
        <v>767</v>
      </c>
      <c r="BG89" s="425" t="s">
        <v>150</v>
      </c>
      <c r="BH89" s="385">
        <v>0.33333333333333331</v>
      </c>
      <c r="BI89" s="385">
        <v>0.33333333333333331</v>
      </c>
      <c r="BJ89" s="385">
        <v>0.33333333333333331</v>
      </c>
      <c r="BK89" s="385">
        <v>0.33333333333333331</v>
      </c>
      <c r="BL89" s="385">
        <v>0.33333333333333331</v>
      </c>
      <c r="BM89" s="385">
        <v>0.33333333333333331</v>
      </c>
      <c r="BN89" s="385">
        <v>0.33333333333333331</v>
      </c>
      <c r="BO89" s="385">
        <v>0.33333333333333331</v>
      </c>
      <c r="BP89" s="385">
        <v>0.33333333333333331</v>
      </c>
      <c r="BQ89" s="371">
        <v>0.33333333333333331</v>
      </c>
      <c r="BR89" s="371"/>
      <c r="BS89" s="373"/>
      <c r="BT89" s="371"/>
      <c r="BV89" s="549" t="s">
        <v>594</v>
      </c>
      <c r="BW89" s="567" t="s">
        <v>83</v>
      </c>
      <c r="BX89" s="552" t="s">
        <v>150</v>
      </c>
      <c r="BY89" s="554">
        <v>0</v>
      </c>
      <c r="BZ89" s="554">
        <v>0</v>
      </c>
      <c r="CA89" s="554">
        <v>0</v>
      </c>
      <c r="CB89" s="554">
        <v>0</v>
      </c>
      <c r="CC89" s="554">
        <v>0</v>
      </c>
      <c r="CD89" s="554">
        <v>0</v>
      </c>
      <c r="CE89" s="554">
        <v>0</v>
      </c>
      <c r="CF89" s="554">
        <v>0</v>
      </c>
      <c r="CG89" s="554">
        <v>0</v>
      </c>
      <c r="CH89" s="554">
        <v>0</v>
      </c>
      <c r="CI89" s="554"/>
      <c r="CJ89" s="554"/>
      <c r="CK89" s="554"/>
      <c r="CM89" s="549" t="s">
        <v>594</v>
      </c>
      <c r="CN89" s="567" t="s">
        <v>83</v>
      </c>
      <c r="CO89" s="552" t="s">
        <v>150</v>
      </c>
      <c r="CP89" s="554">
        <v>0</v>
      </c>
      <c r="CQ89" s="554">
        <v>0</v>
      </c>
      <c r="CR89" s="554">
        <v>0</v>
      </c>
      <c r="CS89" s="554">
        <v>0</v>
      </c>
      <c r="CT89" s="554">
        <v>0</v>
      </c>
      <c r="CU89" s="554">
        <v>0</v>
      </c>
      <c r="CV89" s="554">
        <v>0</v>
      </c>
      <c r="CW89" s="554">
        <v>0</v>
      </c>
      <c r="CX89" s="554">
        <v>0</v>
      </c>
      <c r="CY89" s="554">
        <v>0</v>
      </c>
      <c r="CZ89" s="554"/>
      <c r="DA89" s="554"/>
      <c r="DB89" s="554"/>
    </row>
    <row r="90" spans="1:118" ht="14.25" thickBot="1" x14ac:dyDescent="0.2">
      <c r="B90" s="229"/>
      <c r="C90" s="205">
        <v>2.4</v>
      </c>
      <c r="D90" s="310" t="s">
        <v>347</v>
      </c>
      <c r="E90" s="223"/>
      <c r="F90" s="738"/>
      <c r="G90"/>
      <c r="H90" s="782"/>
      <c r="I90" s="694"/>
      <c r="J90"/>
      <c r="K90" s="1">
        <f t="shared" si="65"/>
        <v>0</v>
      </c>
      <c r="L90" s="1">
        <f t="shared" si="65"/>
        <v>0</v>
      </c>
      <c r="M90" s="1">
        <f t="shared" si="65"/>
        <v>0</v>
      </c>
      <c r="N90" s="1">
        <f t="shared" si="63"/>
        <v>0</v>
      </c>
      <c r="O90" s="1">
        <f t="shared" si="63"/>
        <v>0</v>
      </c>
      <c r="P90" s="1">
        <f t="shared" si="63"/>
        <v>0</v>
      </c>
      <c r="Q90" s="1">
        <f t="shared" si="63"/>
        <v>0</v>
      </c>
      <c r="R90" s="1">
        <f t="shared" si="63"/>
        <v>0</v>
      </c>
      <c r="S90" s="1">
        <f t="shared" si="63"/>
        <v>0</v>
      </c>
      <c r="T90" s="1">
        <f t="shared" si="61"/>
        <v>0</v>
      </c>
      <c r="U90" s="1">
        <f t="shared" si="61"/>
        <v>0</v>
      </c>
      <c r="V90" s="1">
        <f t="shared" si="61"/>
        <v>0</v>
      </c>
      <c r="W90" s="1">
        <f t="shared" si="61"/>
        <v>0</v>
      </c>
      <c r="X90"/>
      <c r="Y90" s="695" t="s">
        <v>839</v>
      </c>
      <c r="Z90" s="695" t="s">
        <v>839</v>
      </c>
      <c r="AA90" s="695" t="s">
        <v>839</v>
      </c>
      <c r="AB90" s="695" t="s">
        <v>839</v>
      </c>
      <c r="AC90" s="695" t="s">
        <v>839</v>
      </c>
      <c r="AD90" s="695" t="s">
        <v>839</v>
      </c>
      <c r="AE90" s="695" t="s">
        <v>839</v>
      </c>
      <c r="AF90" s="695" t="s">
        <v>839</v>
      </c>
      <c r="AG90" s="695" t="s">
        <v>839</v>
      </c>
      <c r="AH90" s="695" t="s">
        <v>839</v>
      </c>
      <c r="AI90" s="695" t="s">
        <v>839</v>
      </c>
      <c r="AJ90" s="695" t="s">
        <v>839</v>
      </c>
      <c r="AK90" s="695" t="s">
        <v>839</v>
      </c>
      <c r="AL90"/>
      <c r="AN90" s="393">
        <f t="shared" si="62"/>
        <v>2.4</v>
      </c>
      <c r="AO90" s="393" t="str">
        <f t="shared" si="64"/>
        <v xml:space="preserve"> Q2 2</v>
      </c>
      <c r="AP90" s="443" t="str">
        <f t="shared" si="45"/>
        <v>信頼性</v>
      </c>
      <c r="AQ90" s="368">
        <f t="shared" si="46"/>
        <v>0.25</v>
      </c>
      <c r="AR90" s="368">
        <f t="shared" si="47"/>
        <v>0.25</v>
      </c>
      <c r="AS90" s="368">
        <f t="shared" si="48"/>
        <v>0.25</v>
      </c>
      <c r="AT90" s="368">
        <f t="shared" si="49"/>
        <v>0.25</v>
      </c>
      <c r="AU90" s="368">
        <f t="shared" si="50"/>
        <v>0.25</v>
      </c>
      <c r="AV90" s="368">
        <f t="shared" si="51"/>
        <v>0.25</v>
      </c>
      <c r="AW90" s="368">
        <f t="shared" si="52"/>
        <v>0.25</v>
      </c>
      <c r="AX90" s="374">
        <f t="shared" si="53"/>
        <v>0.25</v>
      </c>
      <c r="AY90" s="368">
        <f t="shared" si="54"/>
        <v>0.25</v>
      </c>
      <c r="AZ90" s="368">
        <f t="shared" si="55"/>
        <v>0.25</v>
      </c>
      <c r="BA90" s="369">
        <f t="shared" si="56"/>
        <v>0</v>
      </c>
      <c r="BB90" s="368">
        <f t="shared" si="57"/>
        <v>0</v>
      </c>
      <c r="BC90" s="368">
        <f t="shared" si="58"/>
        <v>0</v>
      </c>
      <c r="BE90" s="393">
        <v>2.4</v>
      </c>
      <c r="BF90" s="425" t="s">
        <v>74</v>
      </c>
      <c r="BG90" s="443" t="s">
        <v>347</v>
      </c>
      <c r="BH90" s="368">
        <v>0.25</v>
      </c>
      <c r="BI90" s="368">
        <v>0.25</v>
      </c>
      <c r="BJ90" s="368">
        <v>0.25</v>
      </c>
      <c r="BK90" s="368">
        <v>0.25</v>
      </c>
      <c r="BL90" s="368">
        <v>0.25</v>
      </c>
      <c r="BM90" s="368">
        <v>0.25</v>
      </c>
      <c r="BN90" s="368">
        <v>0.25</v>
      </c>
      <c r="BO90" s="374">
        <v>0.25</v>
      </c>
      <c r="BP90" s="368">
        <v>0.25</v>
      </c>
      <c r="BQ90" s="371">
        <v>0.25</v>
      </c>
      <c r="BR90" s="373">
        <v>0</v>
      </c>
      <c r="BS90" s="371">
        <v>0</v>
      </c>
      <c r="BT90" s="371">
        <v>0</v>
      </c>
      <c r="BV90" s="393">
        <v>2.4</v>
      </c>
      <c r="BW90" s="425" t="s">
        <v>74</v>
      </c>
      <c r="BX90" s="443" t="s">
        <v>347</v>
      </c>
      <c r="BY90" s="371">
        <v>0.2</v>
      </c>
      <c r="BZ90" s="371">
        <v>0.2</v>
      </c>
      <c r="CA90" s="371">
        <v>0.2</v>
      </c>
      <c r="CB90" s="371">
        <v>0.2</v>
      </c>
      <c r="CC90" s="371">
        <v>0.2</v>
      </c>
      <c r="CD90" s="371">
        <v>0.2</v>
      </c>
      <c r="CE90" s="371">
        <v>0.2</v>
      </c>
      <c r="CF90" s="372">
        <v>0.2</v>
      </c>
      <c r="CG90" s="371">
        <v>0.2</v>
      </c>
      <c r="CH90" s="371">
        <v>0.2</v>
      </c>
      <c r="CI90" s="373"/>
      <c r="CJ90" s="371"/>
      <c r="CK90" s="371"/>
      <c r="CM90" s="393">
        <v>2.4</v>
      </c>
      <c r="CN90" s="425" t="s">
        <v>74</v>
      </c>
      <c r="CO90" s="443" t="s">
        <v>347</v>
      </c>
      <c r="CP90" s="371">
        <v>0.2</v>
      </c>
      <c r="CQ90" s="371">
        <v>0.2</v>
      </c>
      <c r="CR90" s="371">
        <v>0.2</v>
      </c>
      <c r="CS90" s="371">
        <v>0.2</v>
      </c>
      <c r="CT90" s="371">
        <v>0.2</v>
      </c>
      <c r="CU90" s="371">
        <v>0.2</v>
      </c>
      <c r="CV90" s="371">
        <v>0.2</v>
      </c>
      <c r="CW90" s="372">
        <v>0.2</v>
      </c>
      <c r="CX90" s="371">
        <v>0.2</v>
      </c>
      <c r="CY90" s="371">
        <v>0.2</v>
      </c>
      <c r="CZ90" s="373"/>
      <c r="DA90" s="371"/>
      <c r="DB90" s="371"/>
    </row>
    <row r="91" spans="1:118" x14ac:dyDescent="0.15">
      <c r="B91" s="229"/>
      <c r="C91" s="228"/>
      <c r="D91" s="211">
        <v>1</v>
      </c>
      <c r="E91" s="223" t="s">
        <v>348</v>
      </c>
      <c r="F91" s="739"/>
      <c r="G91"/>
      <c r="H91" s="778">
        <f>IF(SUMPRODUCT($Y$7:$AH$7,K91:T91)=0,0,SUMPRODUCT($Y$7:$AH$7,Y91:AH91)/SUMPRODUCT($Y$7:$AH$7,K91:T91))</f>
        <v>4</v>
      </c>
      <c r="I91" s="796">
        <f>IF(SUMPRODUCT($AI$7:$AK$7,U91:W91)=0,0,SUMPRODUCT($AI$7:$AK$7,AI91:AK93)/SUMPRODUCT($AI$7:$AK$7,U91:W91))</f>
        <v>0</v>
      </c>
      <c r="J91"/>
      <c r="K91" s="1">
        <f t="shared" si="65"/>
        <v>1</v>
      </c>
      <c r="L91" s="1">
        <f t="shared" si="65"/>
        <v>0</v>
      </c>
      <c r="M91" s="1">
        <f t="shared" si="65"/>
        <v>0</v>
      </c>
      <c r="N91" s="1">
        <f t="shared" si="63"/>
        <v>0</v>
      </c>
      <c r="O91" s="1">
        <f t="shared" si="63"/>
        <v>0</v>
      </c>
      <c r="P91" s="1">
        <f t="shared" si="63"/>
        <v>0</v>
      </c>
      <c r="Q91" s="1">
        <f t="shared" si="63"/>
        <v>0</v>
      </c>
      <c r="R91" s="1">
        <f t="shared" si="63"/>
        <v>0</v>
      </c>
      <c r="S91" s="1">
        <f t="shared" si="63"/>
        <v>0</v>
      </c>
      <c r="T91" s="1">
        <f t="shared" si="61"/>
        <v>0</v>
      </c>
      <c r="U91" s="1">
        <f t="shared" si="61"/>
        <v>0</v>
      </c>
      <c r="V91" s="1">
        <f t="shared" si="61"/>
        <v>0</v>
      </c>
      <c r="W91" s="1">
        <f t="shared" si="61"/>
        <v>0</v>
      </c>
      <c r="X91"/>
      <c r="Y91" s="679">
        <v>4</v>
      </c>
      <c r="Z91" s="679"/>
      <c r="AA91" s="679"/>
      <c r="AB91" s="679"/>
      <c r="AC91" s="679"/>
      <c r="AD91" s="679"/>
      <c r="AE91" s="679"/>
      <c r="AF91" s="679"/>
      <c r="AG91" s="679"/>
      <c r="AH91" s="679"/>
      <c r="AI91" s="679"/>
      <c r="AJ91" s="679"/>
      <c r="AK91" s="679"/>
      <c r="AL91"/>
      <c r="AN91" s="393" t="str">
        <f t="shared" si="62"/>
        <v>2.4.1</v>
      </c>
      <c r="AO91" s="393" t="str">
        <f t="shared" si="64"/>
        <v xml:space="preserve"> Q2 2.4</v>
      </c>
      <c r="AP91" s="443" t="str">
        <f t="shared" si="45"/>
        <v>空調・換気設備</v>
      </c>
      <c r="AQ91" s="368">
        <f t="shared" si="46"/>
        <v>0.2</v>
      </c>
      <c r="AR91" s="368">
        <f t="shared" si="47"/>
        <v>0.2</v>
      </c>
      <c r="AS91" s="368">
        <f t="shared" si="48"/>
        <v>0.2</v>
      </c>
      <c r="AT91" s="368">
        <f t="shared" si="49"/>
        <v>0.2</v>
      </c>
      <c r="AU91" s="368">
        <f t="shared" si="50"/>
        <v>0.2</v>
      </c>
      <c r="AV91" s="368">
        <f t="shared" si="51"/>
        <v>0.2</v>
      </c>
      <c r="AW91" s="368">
        <f t="shared" si="52"/>
        <v>0.2</v>
      </c>
      <c r="AX91" s="374">
        <f t="shared" si="53"/>
        <v>0.2</v>
      </c>
      <c r="AY91" s="368">
        <f t="shared" si="54"/>
        <v>0.2</v>
      </c>
      <c r="AZ91" s="368">
        <f t="shared" si="55"/>
        <v>0.2</v>
      </c>
      <c r="BA91" s="369">
        <f t="shared" si="56"/>
        <v>0</v>
      </c>
      <c r="BB91" s="368">
        <f t="shared" si="57"/>
        <v>0</v>
      </c>
      <c r="BC91" s="368">
        <f t="shared" si="58"/>
        <v>0</v>
      </c>
      <c r="BE91" s="393" t="s">
        <v>595</v>
      </c>
      <c r="BF91" s="425" t="s">
        <v>84</v>
      </c>
      <c r="BG91" s="548" t="s">
        <v>85</v>
      </c>
      <c r="BH91" s="368">
        <v>0.2</v>
      </c>
      <c r="BI91" s="368">
        <v>0.2</v>
      </c>
      <c r="BJ91" s="368">
        <v>0.2</v>
      </c>
      <c r="BK91" s="368">
        <v>0.2</v>
      </c>
      <c r="BL91" s="368">
        <v>0.2</v>
      </c>
      <c r="BM91" s="368">
        <v>0.2</v>
      </c>
      <c r="BN91" s="368">
        <v>0.2</v>
      </c>
      <c r="BO91" s="374">
        <v>0.2</v>
      </c>
      <c r="BP91" s="368">
        <v>0.2</v>
      </c>
      <c r="BQ91" s="371">
        <v>0.2</v>
      </c>
      <c r="BR91" s="373">
        <v>0</v>
      </c>
      <c r="BS91" s="371">
        <v>0</v>
      </c>
      <c r="BT91" s="371">
        <v>0</v>
      </c>
      <c r="BV91" s="393" t="s">
        <v>595</v>
      </c>
      <c r="BW91" s="425" t="s">
        <v>84</v>
      </c>
      <c r="BX91" s="548" t="s">
        <v>85</v>
      </c>
      <c r="BY91" s="371">
        <v>0.2</v>
      </c>
      <c r="BZ91" s="371">
        <v>0.2</v>
      </c>
      <c r="CA91" s="371">
        <v>0.2</v>
      </c>
      <c r="CB91" s="371">
        <v>0.2</v>
      </c>
      <c r="CC91" s="371">
        <v>0.2</v>
      </c>
      <c r="CD91" s="371">
        <v>0.2</v>
      </c>
      <c r="CE91" s="371">
        <v>0.2</v>
      </c>
      <c r="CF91" s="372">
        <v>0.2</v>
      </c>
      <c r="CG91" s="371">
        <v>0.2</v>
      </c>
      <c r="CH91" s="371">
        <v>0.2</v>
      </c>
      <c r="CI91" s="373"/>
      <c r="CJ91" s="371"/>
      <c r="CK91" s="371"/>
      <c r="CM91" s="393" t="s">
        <v>595</v>
      </c>
      <c r="CN91" s="425" t="s">
        <v>84</v>
      </c>
      <c r="CO91" s="548" t="s">
        <v>85</v>
      </c>
      <c r="CP91" s="371">
        <v>0.2</v>
      </c>
      <c r="CQ91" s="371">
        <v>0.2</v>
      </c>
      <c r="CR91" s="371">
        <v>0.2</v>
      </c>
      <c r="CS91" s="371">
        <v>0.2</v>
      </c>
      <c r="CT91" s="371">
        <v>0.2</v>
      </c>
      <c r="CU91" s="371">
        <v>0.2</v>
      </c>
      <c r="CV91" s="371">
        <v>0.2</v>
      </c>
      <c r="CW91" s="372">
        <v>0.2</v>
      </c>
      <c r="CX91" s="371">
        <v>0.2</v>
      </c>
      <c r="CY91" s="371">
        <v>0.2</v>
      </c>
      <c r="CZ91" s="373"/>
      <c r="DA91" s="371"/>
      <c r="DB91" s="371"/>
    </row>
    <row r="92" spans="1:118" x14ac:dyDescent="0.15">
      <c r="B92" s="204"/>
      <c r="C92" s="228"/>
      <c r="D92" s="211">
        <v>2</v>
      </c>
      <c r="E92" s="223" t="s">
        <v>349</v>
      </c>
      <c r="F92" s="739"/>
      <c r="G92"/>
      <c r="H92" s="779">
        <f>IF(SUMPRODUCT($Y$7:$AH$7,K92:T92)=0,0,SUMPRODUCT($Y$7:$AH$7,Y92:AH92)/SUMPRODUCT($Y$7:$AH$7,K92:T92))</f>
        <v>4</v>
      </c>
      <c r="I92" s="700">
        <f>IF(SUMPRODUCT($AI$7:$AK$7,U92:W92)=0,0,SUMPRODUCT($AI$7:$AK$7,AI92:AK94)/SUMPRODUCT($AI$7:$AK$7,U92:W92))</f>
        <v>0</v>
      </c>
      <c r="J92"/>
      <c r="K92" s="1">
        <f t="shared" si="65"/>
        <v>1</v>
      </c>
      <c r="L92" s="1">
        <f t="shared" si="65"/>
        <v>0</v>
      </c>
      <c r="M92" s="1">
        <f t="shared" si="65"/>
        <v>0</v>
      </c>
      <c r="N92" s="1">
        <f t="shared" si="63"/>
        <v>0</v>
      </c>
      <c r="O92" s="1">
        <f t="shared" si="63"/>
        <v>0</v>
      </c>
      <c r="P92" s="1">
        <f t="shared" si="63"/>
        <v>0</v>
      </c>
      <c r="Q92" s="1">
        <f t="shared" si="63"/>
        <v>0</v>
      </c>
      <c r="R92" s="1">
        <f t="shared" si="63"/>
        <v>0</v>
      </c>
      <c r="S92" s="1">
        <f t="shared" si="63"/>
        <v>0</v>
      </c>
      <c r="T92" s="1">
        <f t="shared" si="61"/>
        <v>0</v>
      </c>
      <c r="U92" s="1">
        <f t="shared" si="61"/>
        <v>0</v>
      </c>
      <c r="V92" s="1">
        <f t="shared" si="61"/>
        <v>0</v>
      </c>
      <c r="W92" s="1">
        <f t="shared" si="61"/>
        <v>0</v>
      </c>
      <c r="X92"/>
      <c r="Y92" s="681">
        <v>4</v>
      </c>
      <c r="Z92" s="681"/>
      <c r="AA92" s="681"/>
      <c r="AB92" s="681"/>
      <c r="AC92" s="681"/>
      <c r="AD92" s="681"/>
      <c r="AE92" s="681"/>
      <c r="AF92" s="681"/>
      <c r="AG92" s="681"/>
      <c r="AH92" s="681"/>
      <c r="AI92" s="681"/>
      <c r="AJ92" s="681"/>
      <c r="AK92" s="681"/>
      <c r="AL92"/>
      <c r="AN92" s="393" t="str">
        <f t="shared" si="62"/>
        <v>2.4.2</v>
      </c>
      <c r="AO92" s="393" t="str">
        <f t="shared" si="64"/>
        <v xml:space="preserve"> Q2 2.4</v>
      </c>
      <c r="AP92" s="443" t="str">
        <f t="shared" si="45"/>
        <v>給排水・衛生設備</v>
      </c>
      <c r="AQ92" s="368">
        <f t="shared" si="46"/>
        <v>0.2</v>
      </c>
      <c r="AR92" s="368">
        <f t="shared" si="47"/>
        <v>0.2</v>
      </c>
      <c r="AS92" s="368">
        <f t="shared" si="48"/>
        <v>0.2</v>
      </c>
      <c r="AT92" s="368">
        <f t="shared" si="49"/>
        <v>0.2</v>
      </c>
      <c r="AU92" s="368">
        <f t="shared" si="50"/>
        <v>0.2</v>
      </c>
      <c r="AV92" s="368">
        <f t="shared" si="51"/>
        <v>0.2</v>
      </c>
      <c r="AW92" s="368">
        <f t="shared" si="52"/>
        <v>0.2</v>
      </c>
      <c r="AX92" s="374">
        <f t="shared" si="53"/>
        <v>0.2</v>
      </c>
      <c r="AY92" s="368">
        <f t="shared" si="54"/>
        <v>0.2</v>
      </c>
      <c r="AZ92" s="368">
        <f t="shared" si="55"/>
        <v>0.2</v>
      </c>
      <c r="BA92" s="369">
        <f t="shared" si="56"/>
        <v>0</v>
      </c>
      <c r="BB92" s="368">
        <f t="shared" si="57"/>
        <v>0</v>
      </c>
      <c r="BC92" s="368">
        <f t="shared" si="58"/>
        <v>0</v>
      </c>
      <c r="BE92" s="393" t="s">
        <v>86</v>
      </c>
      <c r="BF92" s="425" t="s">
        <v>84</v>
      </c>
      <c r="BG92" s="548" t="s">
        <v>87</v>
      </c>
      <c r="BH92" s="368">
        <v>0.2</v>
      </c>
      <c r="BI92" s="368">
        <v>0.2</v>
      </c>
      <c r="BJ92" s="368">
        <v>0.2</v>
      </c>
      <c r="BK92" s="368">
        <v>0.2</v>
      </c>
      <c r="BL92" s="368">
        <v>0.2</v>
      </c>
      <c r="BM92" s="368">
        <v>0.2</v>
      </c>
      <c r="BN92" s="368">
        <v>0.2</v>
      </c>
      <c r="BO92" s="374">
        <v>0.2</v>
      </c>
      <c r="BP92" s="368">
        <v>0.2</v>
      </c>
      <c r="BQ92" s="371">
        <v>0.2</v>
      </c>
      <c r="BR92" s="373">
        <v>0</v>
      </c>
      <c r="BS92" s="371">
        <v>0</v>
      </c>
      <c r="BT92" s="371">
        <v>0</v>
      </c>
      <c r="BV92" s="393" t="s">
        <v>86</v>
      </c>
      <c r="BW92" s="425" t="s">
        <v>84</v>
      </c>
      <c r="BX92" s="548" t="s">
        <v>87</v>
      </c>
      <c r="BY92" s="371">
        <v>0.2</v>
      </c>
      <c r="BZ92" s="371">
        <v>0.2</v>
      </c>
      <c r="CA92" s="371">
        <v>0.2</v>
      </c>
      <c r="CB92" s="371">
        <v>0.2</v>
      </c>
      <c r="CC92" s="371">
        <v>0.2</v>
      </c>
      <c r="CD92" s="371">
        <v>0.2</v>
      </c>
      <c r="CE92" s="371">
        <v>0.2</v>
      </c>
      <c r="CF92" s="372">
        <v>0.2</v>
      </c>
      <c r="CG92" s="371">
        <v>0.2</v>
      </c>
      <c r="CH92" s="371">
        <v>0.2</v>
      </c>
      <c r="CI92" s="373"/>
      <c r="CJ92" s="371"/>
      <c r="CK92" s="371"/>
      <c r="CM92" s="393" t="s">
        <v>86</v>
      </c>
      <c r="CN92" s="425" t="s">
        <v>84</v>
      </c>
      <c r="CO92" s="548" t="s">
        <v>87</v>
      </c>
      <c r="CP92" s="371">
        <v>0.2</v>
      </c>
      <c r="CQ92" s="371">
        <v>0.2</v>
      </c>
      <c r="CR92" s="371">
        <v>0.2</v>
      </c>
      <c r="CS92" s="371">
        <v>0.2</v>
      </c>
      <c r="CT92" s="371">
        <v>0.2</v>
      </c>
      <c r="CU92" s="371">
        <v>0.2</v>
      </c>
      <c r="CV92" s="371">
        <v>0.2</v>
      </c>
      <c r="CW92" s="372">
        <v>0.2</v>
      </c>
      <c r="CX92" s="371">
        <v>0.2</v>
      </c>
      <c r="CY92" s="371">
        <v>0.2</v>
      </c>
      <c r="CZ92" s="373"/>
      <c r="DA92" s="371"/>
      <c r="DB92" s="371"/>
    </row>
    <row r="93" spans="1:118" x14ac:dyDescent="0.15">
      <c r="B93" s="204"/>
      <c r="C93" s="228"/>
      <c r="D93" s="211">
        <v>3</v>
      </c>
      <c r="E93" s="223" t="s">
        <v>350</v>
      </c>
      <c r="F93" s="739"/>
      <c r="G93"/>
      <c r="H93" s="779">
        <f>IF(SUMPRODUCT($Y$7:$AH$7,K93:T93)=0,0,SUMPRODUCT($Y$7:$AH$7,Y93:AH93)/SUMPRODUCT($Y$7:$AH$7,K93:T93))</f>
        <v>4</v>
      </c>
      <c r="I93" s="700">
        <f>IF(SUMPRODUCT($AI$7:$AK$7,U93:W93)=0,0,SUMPRODUCT($AI$7:$AK$7,AI93:AK95)/SUMPRODUCT($AI$7:$AK$7,U93:W93))</f>
        <v>0</v>
      </c>
      <c r="J93"/>
      <c r="K93" s="1">
        <f t="shared" si="65"/>
        <v>1</v>
      </c>
      <c r="L93" s="1">
        <f t="shared" si="65"/>
        <v>0</v>
      </c>
      <c r="M93" s="1">
        <f t="shared" si="65"/>
        <v>0</v>
      </c>
      <c r="N93" s="1">
        <f t="shared" si="63"/>
        <v>0</v>
      </c>
      <c r="O93" s="1">
        <f t="shared" si="63"/>
        <v>0</v>
      </c>
      <c r="P93" s="1">
        <f t="shared" si="63"/>
        <v>0</v>
      </c>
      <c r="Q93" s="1">
        <f t="shared" si="63"/>
        <v>0</v>
      </c>
      <c r="R93" s="1">
        <f t="shared" si="63"/>
        <v>0</v>
      </c>
      <c r="S93" s="1">
        <f t="shared" si="63"/>
        <v>0</v>
      </c>
      <c r="T93" s="1">
        <f t="shared" si="61"/>
        <v>0</v>
      </c>
      <c r="U93" s="1">
        <f t="shared" si="61"/>
        <v>0</v>
      </c>
      <c r="V93" s="1">
        <f t="shared" si="61"/>
        <v>0</v>
      </c>
      <c r="W93" s="1">
        <f t="shared" si="61"/>
        <v>0</v>
      </c>
      <c r="X93"/>
      <c r="Y93" s="681">
        <v>4</v>
      </c>
      <c r="Z93" s="681"/>
      <c r="AA93" s="681"/>
      <c r="AB93" s="681"/>
      <c r="AC93" s="681"/>
      <c r="AD93" s="681"/>
      <c r="AE93" s="681"/>
      <c r="AF93" s="681"/>
      <c r="AG93" s="681"/>
      <c r="AH93" s="681"/>
      <c r="AI93" s="681"/>
      <c r="AJ93" s="681"/>
      <c r="AK93" s="681"/>
      <c r="AL93"/>
      <c r="AN93" s="393" t="str">
        <f t="shared" si="62"/>
        <v>2.4.3</v>
      </c>
      <c r="AO93" s="393" t="str">
        <f t="shared" si="64"/>
        <v xml:space="preserve"> Q2 2.4</v>
      </c>
      <c r="AP93" s="443" t="str">
        <f t="shared" si="45"/>
        <v>電気設備</v>
      </c>
      <c r="AQ93" s="368">
        <f t="shared" si="46"/>
        <v>0.2</v>
      </c>
      <c r="AR93" s="368">
        <f t="shared" si="47"/>
        <v>0.2</v>
      </c>
      <c r="AS93" s="368">
        <f t="shared" si="48"/>
        <v>0.2</v>
      </c>
      <c r="AT93" s="368">
        <f t="shared" si="49"/>
        <v>0.2</v>
      </c>
      <c r="AU93" s="368">
        <f t="shared" si="50"/>
        <v>0.2</v>
      </c>
      <c r="AV93" s="368">
        <f t="shared" si="51"/>
        <v>0.2</v>
      </c>
      <c r="AW93" s="368">
        <f t="shared" si="52"/>
        <v>0.2</v>
      </c>
      <c r="AX93" s="374">
        <f t="shared" si="53"/>
        <v>0.2</v>
      </c>
      <c r="AY93" s="368">
        <f t="shared" si="54"/>
        <v>0.2</v>
      </c>
      <c r="AZ93" s="368">
        <f t="shared" si="55"/>
        <v>0.2</v>
      </c>
      <c r="BA93" s="369">
        <f t="shared" si="56"/>
        <v>0</v>
      </c>
      <c r="BB93" s="368">
        <f t="shared" si="57"/>
        <v>0</v>
      </c>
      <c r="BC93" s="368">
        <f t="shared" si="58"/>
        <v>0</v>
      </c>
      <c r="BE93" s="393" t="s">
        <v>88</v>
      </c>
      <c r="BF93" s="425" t="s">
        <v>84</v>
      </c>
      <c r="BG93" s="548" t="s">
        <v>89</v>
      </c>
      <c r="BH93" s="368">
        <v>0.2</v>
      </c>
      <c r="BI93" s="368">
        <v>0.2</v>
      </c>
      <c r="BJ93" s="368">
        <v>0.2</v>
      </c>
      <c r="BK93" s="368">
        <v>0.2</v>
      </c>
      <c r="BL93" s="368">
        <v>0.2</v>
      </c>
      <c r="BM93" s="368">
        <v>0.2</v>
      </c>
      <c r="BN93" s="368">
        <v>0.2</v>
      </c>
      <c r="BO93" s="374">
        <v>0.2</v>
      </c>
      <c r="BP93" s="368">
        <v>0.2</v>
      </c>
      <c r="BQ93" s="371">
        <v>0.2</v>
      </c>
      <c r="BR93" s="373">
        <v>0</v>
      </c>
      <c r="BS93" s="371">
        <v>0</v>
      </c>
      <c r="BT93" s="371">
        <v>0</v>
      </c>
      <c r="BV93" s="393" t="s">
        <v>88</v>
      </c>
      <c r="BW93" s="425" t="s">
        <v>84</v>
      </c>
      <c r="BX93" s="548" t="s">
        <v>89</v>
      </c>
      <c r="BY93" s="371">
        <v>0.2</v>
      </c>
      <c r="BZ93" s="371">
        <v>0.2</v>
      </c>
      <c r="CA93" s="371">
        <v>0.2</v>
      </c>
      <c r="CB93" s="371">
        <v>0.2</v>
      </c>
      <c r="CC93" s="371">
        <v>0.2</v>
      </c>
      <c r="CD93" s="371">
        <v>0.2</v>
      </c>
      <c r="CE93" s="371">
        <v>0.2</v>
      </c>
      <c r="CF93" s="372">
        <v>0.2</v>
      </c>
      <c r="CG93" s="371">
        <v>0.2</v>
      </c>
      <c r="CH93" s="371">
        <v>0.2</v>
      </c>
      <c r="CI93" s="373"/>
      <c r="CJ93" s="371"/>
      <c r="CK93" s="371"/>
      <c r="CM93" s="393" t="s">
        <v>88</v>
      </c>
      <c r="CN93" s="425" t="s">
        <v>84</v>
      </c>
      <c r="CO93" s="548" t="s">
        <v>89</v>
      </c>
      <c r="CP93" s="371">
        <v>0.2</v>
      </c>
      <c r="CQ93" s="371">
        <v>0.2</v>
      </c>
      <c r="CR93" s="371">
        <v>0.2</v>
      </c>
      <c r="CS93" s="371">
        <v>0.2</v>
      </c>
      <c r="CT93" s="371">
        <v>0.2</v>
      </c>
      <c r="CU93" s="371">
        <v>0.2</v>
      </c>
      <c r="CV93" s="371">
        <v>0.2</v>
      </c>
      <c r="CW93" s="372">
        <v>0.2</v>
      </c>
      <c r="CX93" s="371">
        <v>0.2</v>
      </c>
      <c r="CY93" s="371">
        <v>0.2</v>
      </c>
      <c r="CZ93" s="373"/>
      <c r="DA93" s="371"/>
      <c r="DB93" s="371"/>
    </row>
    <row r="94" spans="1:118" x14ac:dyDescent="0.15">
      <c r="B94" s="204"/>
      <c r="C94" s="228"/>
      <c r="D94" s="211">
        <v>4</v>
      </c>
      <c r="E94" s="223" t="s">
        <v>351</v>
      </c>
      <c r="F94" s="739"/>
      <c r="G94"/>
      <c r="H94" s="779">
        <f>IF(SUMPRODUCT($Y$7:$AH$7,K94:T94)=0,0,SUMPRODUCT($Y$7:$AH$7,Y94:AH94)/SUMPRODUCT($Y$7:$AH$7,K94:T94))</f>
        <v>4</v>
      </c>
      <c r="I94" s="700">
        <f>IF(SUMPRODUCT($AI$7:$AK$7,U94:W94)=0,0,SUMPRODUCT($AI$7:$AK$7,AI94:AK96)/SUMPRODUCT($AI$7:$AK$7,U94:W94))</f>
        <v>0</v>
      </c>
      <c r="J94"/>
      <c r="K94" s="1">
        <f t="shared" si="65"/>
        <v>1</v>
      </c>
      <c r="L94" s="1">
        <f t="shared" si="65"/>
        <v>0</v>
      </c>
      <c r="M94" s="1">
        <f t="shared" si="65"/>
        <v>0</v>
      </c>
      <c r="N94" s="1">
        <f t="shared" si="63"/>
        <v>0</v>
      </c>
      <c r="O94" s="1">
        <f t="shared" si="63"/>
        <v>0</v>
      </c>
      <c r="P94" s="1">
        <f t="shared" si="63"/>
        <v>0</v>
      </c>
      <c r="Q94" s="1">
        <f t="shared" si="63"/>
        <v>0</v>
      </c>
      <c r="R94" s="1">
        <f t="shared" si="63"/>
        <v>0</v>
      </c>
      <c r="S94" s="1">
        <f t="shared" si="63"/>
        <v>0</v>
      </c>
      <c r="T94" s="1">
        <f t="shared" si="61"/>
        <v>0</v>
      </c>
      <c r="U94" s="1">
        <f t="shared" si="61"/>
        <v>0</v>
      </c>
      <c r="V94" s="1">
        <f t="shared" si="61"/>
        <v>0</v>
      </c>
      <c r="W94" s="1">
        <f t="shared" si="61"/>
        <v>0</v>
      </c>
      <c r="X94"/>
      <c r="Y94" s="681">
        <v>4</v>
      </c>
      <c r="Z94" s="681"/>
      <c r="AA94" s="681"/>
      <c r="AB94" s="681"/>
      <c r="AC94" s="681"/>
      <c r="AD94" s="681"/>
      <c r="AE94" s="681"/>
      <c r="AF94" s="681"/>
      <c r="AG94" s="681"/>
      <c r="AH94" s="681"/>
      <c r="AI94" s="681"/>
      <c r="AJ94" s="681"/>
      <c r="AK94" s="681"/>
      <c r="AL94"/>
      <c r="AN94" s="393" t="str">
        <f t="shared" si="62"/>
        <v>2.4.4</v>
      </c>
      <c r="AO94" s="393" t="str">
        <f t="shared" si="64"/>
        <v xml:space="preserve"> Q2 2.4</v>
      </c>
      <c r="AP94" s="443" t="str">
        <f t="shared" si="45"/>
        <v>機械・配管支持方法</v>
      </c>
      <c r="AQ94" s="368">
        <f t="shared" si="46"/>
        <v>0.2</v>
      </c>
      <c r="AR94" s="368">
        <f t="shared" si="47"/>
        <v>0.2</v>
      </c>
      <c r="AS94" s="368">
        <f t="shared" si="48"/>
        <v>0.2</v>
      </c>
      <c r="AT94" s="368">
        <f t="shared" si="49"/>
        <v>0.2</v>
      </c>
      <c r="AU94" s="368">
        <f t="shared" si="50"/>
        <v>0.2</v>
      </c>
      <c r="AV94" s="368">
        <f t="shared" si="51"/>
        <v>0.2</v>
      </c>
      <c r="AW94" s="368">
        <f t="shared" si="52"/>
        <v>0.2</v>
      </c>
      <c r="AX94" s="374">
        <f t="shared" si="53"/>
        <v>0.2</v>
      </c>
      <c r="AY94" s="368">
        <f t="shared" si="54"/>
        <v>0.2</v>
      </c>
      <c r="AZ94" s="368">
        <f t="shared" si="55"/>
        <v>0.2</v>
      </c>
      <c r="BA94" s="369">
        <f t="shared" si="56"/>
        <v>0</v>
      </c>
      <c r="BB94" s="368">
        <f t="shared" si="57"/>
        <v>0</v>
      </c>
      <c r="BC94" s="368">
        <f t="shared" si="58"/>
        <v>0</v>
      </c>
      <c r="BE94" s="393" t="s">
        <v>90</v>
      </c>
      <c r="BF94" s="425" t="s">
        <v>84</v>
      </c>
      <c r="BG94" s="548" t="s">
        <v>91</v>
      </c>
      <c r="BH94" s="368">
        <v>0.2</v>
      </c>
      <c r="BI94" s="368">
        <v>0.2</v>
      </c>
      <c r="BJ94" s="368">
        <v>0.2</v>
      </c>
      <c r="BK94" s="368">
        <v>0.2</v>
      </c>
      <c r="BL94" s="368">
        <v>0.2</v>
      </c>
      <c r="BM94" s="368">
        <v>0.2</v>
      </c>
      <c r="BN94" s="368">
        <v>0.2</v>
      </c>
      <c r="BO94" s="374">
        <v>0.2</v>
      </c>
      <c r="BP94" s="368">
        <v>0.2</v>
      </c>
      <c r="BQ94" s="371">
        <v>0.2</v>
      </c>
      <c r="BR94" s="373">
        <v>0</v>
      </c>
      <c r="BS94" s="371">
        <v>0</v>
      </c>
      <c r="BT94" s="371">
        <v>0</v>
      </c>
      <c r="BV94" s="393" t="s">
        <v>90</v>
      </c>
      <c r="BW94" s="425" t="s">
        <v>84</v>
      </c>
      <c r="BX94" s="548" t="s">
        <v>91</v>
      </c>
      <c r="BY94" s="371">
        <v>0.2</v>
      </c>
      <c r="BZ94" s="371">
        <v>0.2</v>
      </c>
      <c r="CA94" s="371">
        <v>0.2</v>
      </c>
      <c r="CB94" s="371">
        <v>0.2</v>
      </c>
      <c r="CC94" s="371">
        <v>0.2</v>
      </c>
      <c r="CD94" s="371">
        <v>0.2</v>
      </c>
      <c r="CE94" s="371">
        <v>0.2</v>
      </c>
      <c r="CF94" s="372">
        <v>0.2</v>
      </c>
      <c r="CG94" s="371">
        <v>0.2</v>
      </c>
      <c r="CH94" s="371">
        <v>0.2</v>
      </c>
      <c r="CI94" s="373"/>
      <c r="CJ94" s="371"/>
      <c r="CK94" s="371"/>
      <c r="CM94" s="393" t="s">
        <v>90</v>
      </c>
      <c r="CN94" s="425" t="s">
        <v>84</v>
      </c>
      <c r="CO94" s="548" t="s">
        <v>91</v>
      </c>
      <c r="CP94" s="371">
        <v>0.2</v>
      </c>
      <c r="CQ94" s="371">
        <v>0.2</v>
      </c>
      <c r="CR94" s="371">
        <v>0.2</v>
      </c>
      <c r="CS94" s="371">
        <v>0.2</v>
      </c>
      <c r="CT94" s="371">
        <v>0.2</v>
      </c>
      <c r="CU94" s="371">
        <v>0.2</v>
      </c>
      <c r="CV94" s="371">
        <v>0.2</v>
      </c>
      <c r="CW94" s="372">
        <v>0.2</v>
      </c>
      <c r="CX94" s="371">
        <v>0.2</v>
      </c>
      <c r="CY94" s="371">
        <v>0.2</v>
      </c>
      <c r="CZ94" s="373"/>
      <c r="DA94" s="371"/>
      <c r="DB94" s="371"/>
    </row>
    <row r="95" spans="1:118" ht="14.25" thickBot="1" x14ac:dyDescent="0.2">
      <c r="B95" s="249"/>
      <c r="C95" s="234"/>
      <c r="D95" s="211">
        <v>5</v>
      </c>
      <c r="E95" s="223" t="s">
        <v>352</v>
      </c>
      <c r="F95" s="739"/>
      <c r="G95"/>
      <c r="H95" s="776">
        <f>IF(SUMPRODUCT($Y$7:$AH$7,K95:T95)=0,0,SUMPRODUCT($Y$7:$AH$7,Y95:AH95)/SUMPRODUCT($Y$7:$AH$7,K95:T95))</f>
        <v>4</v>
      </c>
      <c r="I95" s="795">
        <f>IF(SUMPRODUCT($AI$7:$AK$7,U95:W95)=0,0,SUMPRODUCT($AI$7:$AK$7,AI95:AK97)/SUMPRODUCT($AI$7:$AK$7,U95:W95))</f>
        <v>0</v>
      </c>
      <c r="J95"/>
      <c r="K95" s="1">
        <f t="shared" si="65"/>
        <v>1</v>
      </c>
      <c r="L95" s="1">
        <f t="shared" si="65"/>
        <v>0</v>
      </c>
      <c r="M95" s="1">
        <f t="shared" si="65"/>
        <v>0</v>
      </c>
      <c r="N95" s="1">
        <f t="shared" si="63"/>
        <v>0</v>
      </c>
      <c r="O95" s="1">
        <f t="shared" si="63"/>
        <v>0</v>
      </c>
      <c r="P95" s="1">
        <f t="shared" si="63"/>
        <v>0</v>
      </c>
      <c r="Q95" s="1">
        <f t="shared" si="63"/>
        <v>0</v>
      </c>
      <c r="R95" s="1">
        <f t="shared" si="63"/>
        <v>0</v>
      </c>
      <c r="S95" s="1">
        <f t="shared" si="63"/>
        <v>0</v>
      </c>
      <c r="T95" s="1">
        <f t="shared" si="61"/>
        <v>0</v>
      </c>
      <c r="U95" s="1">
        <f t="shared" si="61"/>
        <v>0</v>
      </c>
      <c r="V95" s="1">
        <f t="shared" si="61"/>
        <v>0</v>
      </c>
      <c r="W95" s="1">
        <f t="shared" si="61"/>
        <v>0</v>
      </c>
      <c r="X95"/>
      <c r="Y95" s="674">
        <v>4</v>
      </c>
      <c r="Z95" s="674"/>
      <c r="AA95" s="674"/>
      <c r="AB95" s="674"/>
      <c r="AC95" s="674"/>
      <c r="AD95" s="674"/>
      <c r="AE95" s="674"/>
      <c r="AF95" s="674"/>
      <c r="AG95" s="674"/>
      <c r="AH95" s="674"/>
      <c r="AI95" s="674"/>
      <c r="AJ95" s="674"/>
      <c r="AK95" s="674"/>
      <c r="AL95"/>
      <c r="AN95" s="393" t="str">
        <f t="shared" si="62"/>
        <v>2.4.5</v>
      </c>
      <c r="AO95" s="393" t="str">
        <f t="shared" si="64"/>
        <v xml:space="preserve"> Q2 2.4</v>
      </c>
      <c r="AP95" s="443" t="str">
        <f t="shared" si="45"/>
        <v>通信・情報設備</v>
      </c>
      <c r="AQ95" s="368">
        <f t="shared" si="46"/>
        <v>0.2</v>
      </c>
      <c r="AR95" s="368">
        <f t="shared" si="47"/>
        <v>0.2</v>
      </c>
      <c r="AS95" s="368">
        <f t="shared" si="48"/>
        <v>0.2</v>
      </c>
      <c r="AT95" s="368">
        <f t="shared" si="49"/>
        <v>0.2</v>
      </c>
      <c r="AU95" s="368">
        <f t="shared" si="50"/>
        <v>0.2</v>
      </c>
      <c r="AV95" s="368">
        <f t="shared" si="51"/>
        <v>0.2</v>
      </c>
      <c r="AW95" s="368">
        <f t="shared" si="52"/>
        <v>0.2</v>
      </c>
      <c r="AX95" s="374">
        <f t="shared" si="53"/>
        <v>0.2</v>
      </c>
      <c r="AY95" s="368">
        <f t="shared" si="54"/>
        <v>0.2</v>
      </c>
      <c r="AZ95" s="368">
        <f t="shared" si="55"/>
        <v>0.2</v>
      </c>
      <c r="BA95" s="369">
        <f t="shared" si="56"/>
        <v>0</v>
      </c>
      <c r="BB95" s="368">
        <f t="shared" si="57"/>
        <v>0</v>
      </c>
      <c r="BC95" s="368">
        <f t="shared" si="58"/>
        <v>0</v>
      </c>
      <c r="BE95" s="393" t="s">
        <v>92</v>
      </c>
      <c r="BF95" s="425" t="s">
        <v>84</v>
      </c>
      <c r="BG95" s="548" t="s">
        <v>93</v>
      </c>
      <c r="BH95" s="368">
        <v>0.2</v>
      </c>
      <c r="BI95" s="368">
        <v>0.2</v>
      </c>
      <c r="BJ95" s="368">
        <v>0.2</v>
      </c>
      <c r="BK95" s="368">
        <v>0.2</v>
      </c>
      <c r="BL95" s="368">
        <v>0.2</v>
      </c>
      <c r="BM95" s="368">
        <v>0.2</v>
      </c>
      <c r="BN95" s="368">
        <v>0.2</v>
      </c>
      <c r="BO95" s="374">
        <v>0.2</v>
      </c>
      <c r="BP95" s="368">
        <v>0.2</v>
      </c>
      <c r="BQ95" s="371">
        <v>0.2</v>
      </c>
      <c r="BR95" s="373">
        <v>0</v>
      </c>
      <c r="BS95" s="371">
        <v>0</v>
      </c>
      <c r="BT95" s="371">
        <v>0</v>
      </c>
      <c r="BV95" s="393" t="s">
        <v>92</v>
      </c>
      <c r="BW95" s="425" t="s">
        <v>84</v>
      </c>
      <c r="BX95" s="548" t="s">
        <v>93</v>
      </c>
      <c r="BY95" s="371">
        <v>0.2</v>
      </c>
      <c r="BZ95" s="371">
        <v>0.2</v>
      </c>
      <c r="CA95" s="371">
        <v>0.2</v>
      </c>
      <c r="CB95" s="371">
        <v>0.2</v>
      </c>
      <c r="CC95" s="371">
        <v>0.2</v>
      </c>
      <c r="CD95" s="371">
        <v>0.2</v>
      </c>
      <c r="CE95" s="371">
        <v>0.2</v>
      </c>
      <c r="CF95" s="372">
        <v>0.2</v>
      </c>
      <c r="CG95" s="371">
        <v>0.2</v>
      </c>
      <c r="CH95" s="371">
        <v>0.2</v>
      </c>
      <c r="CI95" s="373"/>
      <c r="CJ95" s="371"/>
      <c r="CK95" s="371"/>
      <c r="CM95" s="393" t="s">
        <v>92</v>
      </c>
      <c r="CN95" s="425" t="s">
        <v>84</v>
      </c>
      <c r="CO95" s="548" t="s">
        <v>93</v>
      </c>
      <c r="CP95" s="371">
        <v>0.2</v>
      </c>
      <c r="CQ95" s="371">
        <v>0.2</v>
      </c>
      <c r="CR95" s="371">
        <v>0.2</v>
      </c>
      <c r="CS95" s="371">
        <v>0.2</v>
      </c>
      <c r="CT95" s="371">
        <v>0.2</v>
      </c>
      <c r="CU95" s="371">
        <v>0.2</v>
      </c>
      <c r="CV95" s="371">
        <v>0.2</v>
      </c>
      <c r="CW95" s="372">
        <v>0.2</v>
      </c>
      <c r="CX95" s="371">
        <v>0.2</v>
      </c>
      <c r="CY95" s="371">
        <v>0.2</v>
      </c>
      <c r="CZ95" s="373"/>
      <c r="DA95" s="371"/>
      <c r="DB95" s="371"/>
    </row>
    <row r="96" spans="1:118" hidden="1" x14ac:dyDescent="0.15">
      <c r="B96" s="486"/>
      <c r="C96" s="487"/>
      <c r="D96" s="488"/>
      <c r="E96" s="489"/>
      <c r="F96" s="745"/>
      <c r="G96"/>
      <c r="H96" s="779">
        <f t="shared" ref="H96:H131" si="66">IF(SUMPRODUCT(Y92:AH92,K96:T96)=0,0,SUMPRODUCT(Y92:AH92,Y96:AH96)/SUMPRODUCT(Y92:AH92,K96:T96))</f>
        <v>0</v>
      </c>
      <c r="I96" s="700">
        <f t="shared" ref="I96:I131" si="67">IF(SUMPRODUCT(AI92:AK92,U96:W96)=0,0,SUMPRODUCT(AI92:AK92,AI96:AK98)/SUMPRODUCT(AI92:AK92,U96:W96))</f>
        <v>0</v>
      </c>
      <c r="J96"/>
      <c r="K96" s="1">
        <f t="shared" si="65"/>
        <v>0</v>
      </c>
      <c r="L96" s="1">
        <f t="shared" si="65"/>
        <v>0</v>
      </c>
      <c r="M96" s="1">
        <f t="shared" si="65"/>
        <v>0</v>
      </c>
      <c r="N96" s="1">
        <f t="shared" si="63"/>
        <v>0</v>
      </c>
      <c r="O96" s="1">
        <f t="shared" si="63"/>
        <v>0</v>
      </c>
      <c r="P96" s="1">
        <f t="shared" si="63"/>
        <v>0</v>
      </c>
      <c r="Q96" s="1">
        <f t="shared" si="63"/>
        <v>0</v>
      </c>
      <c r="R96" s="1">
        <f t="shared" si="63"/>
        <v>0</v>
      </c>
      <c r="S96" s="1">
        <f t="shared" si="63"/>
        <v>0</v>
      </c>
      <c r="T96" s="1">
        <f t="shared" si="61"/>
        <v>0</v>
      </c>
      <c r="U96" s="1">
        <f t="shared" si="61"/>
        <v>0</v>
      </c>
      <c r="V96" s="1">
        <f t="shared" si="61"/>
        <v>0</v>
      </c>
      <c r="W96" s="1">
        <f t="shared" si="61"/>
        <v>0</v>
      </c>
      <c r="X96"/>
      <c r="Y96" s="681"/>
      <c r="Z96" s="681"/>
      <c r="AA96" s="681"/>
      <c r="AB96" s="681"/>
      <c r="AC96" s="681"/>
      <c r="AD96" s="681"/>
      <c r="AE96" s="681"/>
      <c r="AF96" s="681"/>
      <c r="AG96" s="681"/>
      <c r="AH96" s="681"/>
      <c r="AI96" s="681"/>
      <c r="AJ96" s="681"/>
      <c r="AK96" s="681"/>
      <c r="AL96"/>
      <c r="AN96" s="393">
        <f t="shared" si="62"/>
        <v>0</v>
      </c>
      <c r="AO96" s="393" t="str">
        <f t="shared" si="64"/>
        <v xml:space="preserve"> Q</v>
      </c>
      <c r="AP96" s="443">
        <f t="shared" si="45"/>
        <v>0</v>
      </c>
      <c r="AQ96" s="368">
        <f t="shared" si="46"/>
        <v>0</v>
      </c>
      <c r="AR96" s="368">
        <f t="shared" si="47"/>
        <v>0</v>
      </c>
      <c r="AS96" s="368">
        <f t="shared" si="48"/>
        <v>0</v>
      </c>
      <c r="AT96" s="368">
        <f t="shared" si="49"/>
        <v>0</v>
      </c>
      <c r="AU96" s="368">
        <f t="shared" si="50"/>
        <v>0</v>
      </c>
      <c r="AV96" s="368">
        <f t="shared" si="51"/>
        <v>0</v>
      </c>
      <c r="AW96" s="368">
        <f t="shared" si="52"/>
        <v>0</v>
      </c>
      <c r="AX96" s="374">
        <f t="shared" si="53"/>
        <v>0</v>
      </c>
      <c r="AY96" s="368">
        <f t="shared" si="54"/>
        <v>0</v>
      </c>
      <c r="AZ96" s="368">
        <f t="shared" si="55"/>
        <v>0</v>
      </c>
      <c r="BA96" s="369">
        <f t="shared" si="56"/>
        <v>0</v>
      </c>
      <c r="BB96" s="368">
        <f t="shared" si="57"/>
        <v>0</v>
      </c>
      <c r="BC96" s="368">
        <f t="shared" si="58"/>
        <v>0</v>
      </c>
      <c r="BE96" s="393"/>
      <c r="BF96" s="425" t="s">
        <v>17</v>
      </c>
      <c r="BG96" s="548"/>
      <c r="BH96" s="395">
        <v>0</v>
      </c>
      <c r="BI96" s="395">
        <v>0</v>
      </c>
      <c r="BJ96" s="395">
        <v>0</v>
      </c>
      <c r="BK96" s="395">
        <v>0</v>
      </c>
      <c r="BL96" s="395">
        <v>0</v>
      </c>
      <c r="BM96" s="395">
        <v>0</v>
      </c>
      <c r="BN96" s="395">
        <v>0</v>
      </c>
      <c r="BO96" s="396">
        <v>0</v>
      </c>
      <c r="BP96" s="395">
        <v>0</v>
      </c>
      <c r="BQ96" s="371"/>
      <c r="BR96" s="373">
        <v>0</v>
      </c>
      <c r="BS96" s="371">
        <v>0</v>
      </c>
      <c r="BT96" s="371">
        <v>0</v>
      </c>
      <c r="BV96" s="393"/>
      <c r="BW96" s="425" t="s">
        <v>17</v>
      </c>
      <c r="BX96" s="548"/>
      <c r="BY96" s="371"/>
      <c r="BZ96" s="371"/>
      <c r="CA96" s="371"/>
      <c r="CB96" s="371"/>
      <c r="CC96" s="371"/>
      <c r="CD96" s="371"/>
      <c r="CE96" s="371"/>
      <c r="CF96" s="372"/>
      <c r="CG96" s="371"/>
      <c r="CH96" s="371"/>
      <c r="CI96" s="373"/>
      <c r="CJ96" s="371"/>
      <c r="CK96" s="371"/>
      <c r="CM96" s="393"/>
      <c r="CN96" s="425" t="s">
        <v>17</v>
      </c>
      <c r="CO96" s="548"/>
      <c r="CP96" s="371"/>
      <c r="CQ96" s="371"/>
      <c r="CR96" s="371"/>
      <c r="CS96" s="371"/>
      <c r="CT96" s="371"/>
      <c r="CU96" s="371"/>
      <c r="CV96" s="371"/>
      <c r="CW96" s="372"/>
      <c r="CX96" s="371"/>
      <c r="CY96" s="371"/>
      <c r="CZ96" s="373"/>
      <c r="DA96" s="371"/>
      <c r="DB96" s="371"/>
    </row>
    <row r="97" spans="1:107" s="361" customFormat="1" x14ac:dyDescent="0.15">
      <c r="A97"/>
      <c r="B97" s="251">
        <v>3</v>
      </c>
      <c r="C97" s="252" t="s">
        <v>353</v>
      </c>
      <c r="D97" s="252"/>
      <c r="E97" s="252"/>
      <c r="F97" s="738"/>
      <c r="G97"/>
      <c r="H97" s="784"/>
      <c r="I97" s="702"/>
      <c r="J97"/>
      <c r="K97" s="1">
        <f t="shared" si="65"/>
        <v>0</v>
      </c>
      <c r="L97" s="1">
        <f t="shared" si="65"/>
        <v>0</v>
      </c>
      <c r="M97" s="1">
        <f t="shared" si="65"/>
        <v>0</v>
      </c>
      <c r="N97" s="1">
        <f t="shared" si="63"/>
        <v>0</v>
      </c>
      <c r="O97" s="1">
        <f t="shared" si="63"/>
        <v>0</v>
      </c>
      <c r="P97" s="1">
        <f t="shared" si="63"/>
        <v>0</v>
      </c>
      <c r="Q97" s="1">
        <f t="shared" si="63"/>
        <v>0</v>
      </c>
      <c r="R97" s="1">
        <f t="shared" si="63"/>
        <v>0</v>
      </c>
      <c r="S97" s="1">
        <f t="shared" si="63"/>
        <v>0</v>
      </c>
      <c r="T97" s="1">
        <f t="shared" si="61"/>
        <v>0</v>
      </c>
      <c r="U97" s="1">
        <f t="shared" si="61"/>
        <v>0</v>
      </c>
      <c r="V97" s="1">
        <f t="shared" si="61"/>
        <v>0</v>
      </c>
      <c r="W97" s="1">
        <f t="shared" si="61"/>
        <v>0</v>
      </c>
      <c r="X97"/>
      <c r="Y97" s="703" t="s">
        <v>838</v>
      </c>
      <c r="Z97" s="703" t="s">
        <v>838</v>
      </c>
      <c r="AA97" s="703" t="s">
        <v>838</v>
      </c>
      <c r="AB97" s="703" t="s">
        <v>838</v>
      </c>
      <c r="AC97" s="703" t="s">
        <v>838</v>
      </c>
      <c r="AD97" s="703" t="s">
        <v>838</v>
      </c>
      <c r="AE97" s="703" t="s">
        <v>838</v>
      </c>
      <c r="AF97" s="703" t="s">
        <v>838</v>
      </c>
      <c r="AG97" s="703" t="s">
        <v>838</v>
      </c>
      <c r="AH97" s="703" t="s">
        <v>838</v>
      </c>
      <c r="AI97" s="703" t="s">
        <v>838</v>
      </c>
      <c r="AJ97" s="703" t="s">
        <v>838</v>
      </c>
      <c r="AK97" s="703" t="s">
        <v>838</v>
      </c>
      <c r="AL97"/>
      <c r="AM97"/>
      <c r="AN97" s="387">
        <f t="shared" si="62"/>
        <v>3</v>
      </c>
      <c r="AO97" s="387" t="str">
        <f t="shared" si="64"/>
        <v xml:space="preserve"> Q2</v>
      </c>
      <c r="AP97" s="474" t="str">
        <f t="shared" si="45"/>
        <v>対応性・更新性</v>
      </c>
      <c r="AQ97" s="363">
        <f t="shared" si="46"/>
        <v>0.3</v>
      </c>
      <c r="AR97" s="363">
        <f t="shared" si="47"/>
        <v>0.3</v>
      </c>
      <c r="AS97" s="363">
        <f t="shared" si="48"/>
        <v>0.3</v>
      </c>
      <c r="AT97" s="363">
        <f t="shared" si="49"/>
        <v>0.3</v>
      </c>
      <c r="AU97" s="363">
        <f t="shared" si="50"/>
        <v>0.3</v>
      </c>
      <c r="AV97" s="363">
        <f t="shared" si="51"/>
        <v>0.3</v>
      </c>
      <c r="AW97" s="363">
        <f t="shared" si="52"/>
        <v>0.3</v>
      </c>
      <c r="AX97" s="392">
        <f t="shared" si="53"/>
        <v>0.3</v>
      </c>
      <c r="AY97" s="363">
        <f t="shared" si="54"/>
        <v>0.3</v>
      </c>
      <c r="AZ97" s="363">
        <f t="shared" si="55"/>
        <v>0.3</v>
      </c>
      <c r="BA97" s="399">
        <f t="shared" si="56"/>
        <v>0</v>
      </c>
      <c r="BB97" s="363">
        <f t="shared" si="57"/>
        <v>0</v>
      </c>
      <c r="BC97" s="363">
        <f t="shared" si="58"/>
        <v>0</v>
      </c>
      <c r="BD97"/>
      <c r="BE97" s="387">
        <v>3</v>
      </c>
      <c r="BF97" s="444" t="s">
        <v>59</v>
      </c>
      <c r="BG97" s="481" t="s">
        <v>94</v>
      </c>
      <c r="BH97" s="363">
        <v>0.3</v>
      </c>
      <c r="BI97" s="363">
        <v>0.3</v>
      </c>
      <c r="BJ97" s="363">
        <v>0.3</v>
      </c>
      <c r="BK97" s="363">
        <v>0.3</v>
      </c>
      <c r="BL97" s="363">
        <v>0.3</v>
      </c>
      <c r="BM97" s="363">
        <v>0.3</v>
      </c>
      <c r="BN97" s="363">
        <v>0.3</v>
      </c>
      <c r="BO97" s="392">
        <v>0.3</v>
      </c>
      <c r="BP97" s="363">
        <v>0.3</v>
      </c>
      <c r="BQ97" s="429">
        <v>0.3</v>
      </c>
      <c r="BR97" s="547"/>
      <c r="BS97" s="429"/>
      <c r="BT97" s="429"/>
      <c r="BU97"/>
      <c r="BV97" s="387">
        <v>3</v>
      </c>
      <c r="BW97" s="444" t="s">
        <v>59</v>
      </c>
      <c r="BX97" s="481" t="s">
        <v>94</v>
      </c>
      <c r="BY97" s="429">
        <v>0.3</v>
      </c>
      <c r="BZ97" s="429">
        <v>0.3</v>
      </c>
      <c r="CA97" s="429">
        <v>0.3</v>
      </c>
      <c r="CB97" s="429">
        <v>0.3</v>
      </c>
      <c r="CC97" s="429">
        <v>0.3</v>
      </c>
      <c r="CD97" s="429">
        <v>0.3</v>
      </c>
      <c r="CE97" s="429">
        <v>0.3</v>
      </c>
      <c r="CF97" s="565">
        <v>0.3</v>
      </c>
      <c r="CG97" s="429">
        <v>0.3</v>
      </c>
      <c r="CH97" s="429">
        <v>0.3</v>
      </c>
      <c r="CI97" s="547"/>
      <c r="CJ97" s="429"/>
      <c r="CK97" s="429"/>
      <c r="CL97"/>
      <c r="CM97" s="387">
        <v>3</v>
      </c>
      <c r="CN97" s="444" t="s">
        <v>59</v>
      </c>
      <c r="CO97" s="481" t="s">
        <v>94</v>
      </c>
      <c r="CP97" s="429">
        <v>0.3</v>
      </c>
      <c r="CQ97" s="429">
        <v>0.3</v>
      </c>
      <c r="CR97" s="429">
        <v>0.3</v>
      </c>
      <c r="CS97" s="429">
        <v>0.3</v>
      </c>
      <c r="CT97" s="429">
        <v>0.3</v>
      </c>
      <c r="CU97" s="429">
        <v>0.3</v>
      </c>
      <c r="CV97" s="429">
        <v>0.3</v>
      </c>
      <c r="CW97" s="565">
        <v>0.3</v>
      </c>
      <c r="CX97" s="429">
        <v>0.3</v>
      </c>
      <c r="CY97" s="429">
        <v>0.3</v>
      </c>
      <c r="CZ97" s="547"/>
      <c r="DA97" s="429"/>
      <c r="DB97" s="429"/>
      <c r="DC97"/>
    </row>
    <row r="98" spans="1:107" ht="14.25" thickBot="1" x14ac:dyDescent="0.2">
      <c r="B98" s="229"/>
      <c r="C98" s="205">
        <v>3.1</v>
      </c>
      <c r="D98" s="227" t="s">
        <v>354</v>
      </c>
      <c r="E98" s="206"/>
      <c r="F98" s="738"/>
      <c r="G98"/>
      <c r="H98" s="782"/>
      <c r="I98" s="694"/>
      <c r="J98"/>
      <c r="K98" s="1">
        <f t="shared" si="65"/>
        <v>0</v>
      </c>
      <c r="L98" s="1">
        <f t="shared" si="65"/>
        <v>0</v>
      </c>
      <c r="M98" s="1">
        <f t="shared" si="65"/>
        <v>0</v>
      </c>
      <c r="N98" s="1">
        <f t="shared" si="63"/>
        <v>0</v>
      </c>
      <c r="O98" s="1">
        <f t="shared" si="63"/>
        <v>0</v>
      </c>
      <c r="P98" s="1">
        <f t="shared" si="63"/>
        <v>0</v>
      </c>
      <c r="Q98" s="1">
        <f t="shared" si="63"/>
        <v>0</v>
      </c>
      <c r="R98" s="1">
        <f t="shared" si="63"/>
        <v>0</v>
      </c>
      <c r="S98" s="1">
        <f t="shared" si="63"/>
        <v>0</v>
      </c>
      <c r="T98" s="1">
        <f t="shared" si="61"/>
        <v>0</v>
      </c>
      <c r="U98" s="1">
        <f t="shared" si="61"/>
        <v>0</v>
      </c>
      <c r="V98" s="1">
        <f t="shared" si="61"/>
        <v>0</v>
      </c>
      <c r="W98" s="1">
        <f t="shared" si="61"/>
        <v>0</v>
      </c>
      <c r="X98"/>
      <c r="Y98" s="695" t="s">
        <v>838</v>
      </c>
      <c r="Z98" s="695" t="s">
        <v>838</v>
      </c>
      <c r="AA98" s="695" t="s">
        <v>838</v>
      </c>
      <c r="AB98" s="695" t="s">
        <v>838</v>
      </c>
      <c r="AC98" s="695" t="s">
        <v>838</v>
      </c>
      <c r="AD98" s="695" t="s">
        <v>838</v>
      </c>
      <c r="AE98" s="695" t="s">
        <v>838</v>
      </c>
      <c r="AF98" s="695" t="s">
        <v>838</v>
      </c>
      <c r="AG98" s="695" t="s">
        <v>838</v>
      </c>
      <c r="AH98" s="695" t="s">
        <v>838</v>
      </c>
      <c r="AI98" s="695" t="s">
        <v>838</v>
      </c>
      <c r="AJ98" s="695" t="s">
        <v>838</v>
      </c>
      <c r="AK98" s="695" t="s">
        <v>838</v>
      </c>
      <c r="AL98"/>
      <c r="AN98" s="393">
        <f t="shared" si="62"/>
        <v>3.1</v>
      </c>
      <c r="AO98" s="393" t="str">
        <f t="shared" si="64"/>
        <v xml:space="preserve"> Q2 3</v>
      </c>
      <c r="AP98" s="443" t="str">
        <f t="shared" si="45"/>
        <v>空間のゆとり</v>
      </c>
      <c r="AQ98" s="368">
        <f t="shared" si="46"/>
        <v>0.3</v>
      </c>
      <c r="AR98" s="368">
        <f t="shared" si="47"/>
        <v>0.3</v>
      </c>
      <c r="AS98" s="368">
        <f t="shared" si="48"/>
        <v>0.3</v>
      </c>
      <c r="AT98" s="368">
        <f t="shared" si="49"/>
        <v>0.3</v>
      </c>
      <c r="AU98" s="368">
        <f t="shared" si="50"/>
        <v>0.3</v>
      </c>
      <c r="AV98" s="368">
        <f t="shared" si="51"/>
        <v>0</v>
      </c>
      <c r="AW98" s="368">
        <f t="shared" si="52"/>
        <v>0</v>
      </c>
      <c r="AX98" s="374">
        <f t="shared" si="53"/>
        <v>0.3</v>
      </c>
      <c r="AY98" s="368">
        <f t="shared" si="54"/>
        <v>0.3</v>
      </c>
      <c r="AZ98" s="368">
        <f t="shared" si="55"/>
        <v>0.3</v>
      </c>
      <c r="BA98" s="369">
        <f t="shared" si="56"/>
        <v>0.5</v>
      </c>
      <c r="BB98" s="368">
        <f t="shared" si="57"/>
        <v>0.5</v>
      </c>
      <c r="BC98" s="368">
        <f t="shared" si="58"/>
        <v>0.5</v>
      </c>
      <c r="BE98" s="393">
        <v>3.1</v>
      </c>
      <c r="BF98" s="425" t="s">
        <v>95</v>
      </c>
      <c r="BG98" s="443" t="s">
        <v>354</v>
      </c>
      <c r="BH98" s="368">
        <v>0.3</v>
      </c>
      <c r="BI98" s="368">
        <v>0.3</v>
      </c>
      <c r="BJ98" s="368">
        <v>0.3</v>
      </c>
      <c r="BK98" s="368">
        <v>0.3</v>
      </c>
      <c r="BL98" s="368">
        <v>0.3</v>
      </c>
      <c r="BM98" s="368"/>
      <c r="BN98" s="368"/>
      <c r="BO98" s="374">
        <v>0.3</v>
      </c>
      <c r="BP98" s="368">
        <v>0.3</v>
      </c>
      <c r="BQ98" s="371">
        <v>0.3</v>
      </c>
      <c r="BR98" s="373">
        <v>0.5</v>
      </c>
      <c r="BS98" s="371">
        <v>0.5</v>
      </c>
      <c r="BT98" s="371">
        <v>0.5</v>
      </c>
      <c r="BV98" s="393">
        <v>3.1</v>
      </c>
      <c r="BW98" s="425" t="s">
        <v>95</v>
      </c>
      <c r="BX98" s="443" t="s">
        <v>354</v>
      </c>
      <c r="BY98" s="371">
        <v>0.3</v>
      </c>
      <c r="BZ98" s="371">
        <v>0.3</v>
      </c>
      <c r="CA98" s="371">
        <v>0.3</v>
      </c>
      <c r="CB98" s="371">
        <v>0.3</v>
      </c>
      <c r="CC98" s="371">
        <v>0.3</v>
      </c>
      <c r="CD98" s="371"/>
      <c r="CE98" s="371"/>
      <c r="CF98" s="372">
        <v>0.3</v>
      </c>
      <c r="CG98" s="371">
        <v>0.3</v>
      </c>
      <c r="CH98" s="371">
        <v>0.3</v>
      </c>
      <c r="CI98" s="373">
        <v>0.5</v>
      </c>
      <c r="CJ98" s="371">
        <v>0.5</v>
      </c>
      <c r="CK98" s="371">
        <v>0.5</v>
      </c>
      <c r="CM98" s="393">
        <v>3.1</v>
      </c>
      <c r="CN98" s="425" t="s">
        <v>95</v>
      </c>
      <c r="CO98" s="443" t="s">
        <v>354</v>
      </c>
      <c r="CP98" s="371">
        <v>0.3</v>
      </c>
      <c r="CQ98" s="371">
        <v>0.3</v>
      </c>
      <c r="CR98" s="371">
        <v>0.3</v>
      </c>
      <c r="CS98" s="371">
        <v>0.3</v>
      </c>
      <c r="CT98" s="371">
        <v>0.3</v>
      </c>
      <c r="CU98" s="371"/>
      <c r="CV98" s="371"/>
      <c r="CW98" s="372">
        <v>0.3</v>
      </c>
      <c r="CX98" s="371">
        <v>0.3</v>
      </c>
      <c r="CY98" s="371">
        <v>0.3</v>
      </c>
      <c r="CZ98" s="373">
        <v>0.5</v>
      </c>
      <c r="DA98" s="371">
        <v>0.5</v>
      </c>
      <c r="DB98" s="371">
        <v>0.5</v>
      </c>
    </row>
    <row r="99" spans="1:107" x14ac:dyDescent="0.15">
      <c r="B99" s="229"/>
      <c r="C99" s="228"/>
      <c r="D99" s="211">
        <v>1</v>
      </c>
      <c r="E99" s="223" t="s">
        <v>355</v>
      </c>
      <c r="F99" s="739"/>
      <c r="G99"/>
      <c r="H99" s="778">
        <f>IF(SUMPRODUCT($Y$7:$AH$7,K99:T99)=0,0,SUMPRODUCT($Y$7:$AH$7,Y99:AH99)/SUMPRODUCT($Y$7:$AH$7,K99:T99))</f>
        <v>4</v>
      </c>
      <c r="I99" s="796">
        <f>IF(SUMPRODUCT($AI$7:$AK$7,U99:W99)=0,0,SUMPRODUCT($AI$7:$AK$7,AI99:AK101)/SUMPRODUCT($AI$7:$AK$7,U99:W99))</f>
        <v>0</v>
      </c>
      <c r="J99"/>
      <c r="K99" s="1">
        <f t="shared" si="65"/>
        <v>1</v>
      </c>
      <c r="L99" s="1">
        <f t="shared" si="65"/>
        <v>0</v>
      </c>
      <c r="M99" s="1">
        <f t="shared" si="65"/>
        <v>0</v>
      </c>
      <c r="N99" s="1">
        <f t="shared" si="63"/>
        <v>0</v>
      </c>
      <c r="O99" s="1">
        <f t="shared" si="63"/>
        <v>0</v>
      </c>
      <c r="P99" s="1">
        <f t="shared" si="63"/>
        <v>0</v>
      </c>
      <c r="Q99" s="1">
        <f t="shared" si="63"/>
        <v>0</v>
      </c>
      <c r="R99" s="1">
        <f t="shared" si="63"/>
        <v>0</v>
      </c>
      <c r="S99" s="1">
        <f t="shared" si="63"/>
        <v>0</v>
      </c>
      <c r="T99" s="1">
        <f t="shared" si="61"/>
        <v>0</v>
      </c>
      <c r="U99" s="1">
        <f t="shared" si="61"/>
        <v>0</v>
      </c>
      <c r="V99" s="1">
        <f t="shared" si="61"/>
        <v>0</v>
      </c>
      <c r="W99" s="1">
        <f t="shared" si="61"/>
        <v>0</v>
      </c>
      <c r="X99"/>
      <c r="Y99" s="679">
        <v>4</v>
      </c>
      <c r="Z99" s="679"/>
      <c r="AA99" s="679"/>
      <c r="AB99" s="679"/>
      <c r="AC99" s="679"/>
      <c r="AD99" s="679"/>
      <c r="AE99" s="679"/>
      <c r="AF99" s="679"/>
      <c r="AG99" s="679"/>
      <c r="AH99" s="679"/>
      <c r="AI99" s="679"/>
      <c r="AJ99" s="679"/>
      <c r="AK99" s="679"/>
      <c r="AL99"/>
      <c r="AN99" s="393" t="str">
        <f t="shared" si="62"/>
        <v>3.1.1</v>
      </c>
      <c r="AO99" s="393" t="str">
        <f t="shared" si="64"/>
        <v xml:space="preserve"> Q2 3.1</v>
      </c>
      <c r="AP99" s="443" t="str">
        <f t="shared" si="45"/>
        <v>階高のゆとり</v>
      </c>
      <c r="AQ99" s="368">
        <f t="shared" si="46"/>
        <v>0.6</v>
      </c>
      <c r="AR99" s="368">
        <f t="shared" si="47"/>
        <v>0.6</v>
      </c>
      <c r="AS99" s="368">
        <f t="shared" si="48"/>
        <v>0.6</v>
      </c>
      <c r="AT99" s="368">
        <f t="shared" si="49"/>
        <v>0.6</v>
      </c>
      <c r="AU99" s="368">
        <f t="shared" si="50"/>
        <v>0.6</v>
      </c>
      <c r="AV99" s="368">
        <f t="shared" si="51"/>
        <v>0</v>
      </c>
      <c r="AW99" s="368">
        <f t="shared" si="52"/>
        <v>0</v>
      </c>
      <c r="AX99" s="374">
        <f t="shared" si="53"/>
        <v>0</v>
      </c>
      <c r="AY99" s="368">
        <f t="shared" si="54"/>
        <v>0.6</v>
      </c>
      <c r="AZ99" s="368">
        <f t="shared" si="55"/>
        <v>0.6</v>
      </c>
      <c r="BA99" s="369">
        <f t="shared" si="56"/>
        <v>0.6</v>
      </c>
      <c r="BB99" s="368">
        <f t="shared" si="57"/>
        <v>0.6</v>
      </c>
      <c r="BC99" s="368">
        <f t="shared" si="58"/>
        <v>0.6</v>
      </c>
      <c r="BE99" s="393" t="s">
        <v>596</v>
      </c>
      <c r="BF99" s="425" t="s">
        <v>96</v>
      </c>
      <c r="BG99" s="548" t="s">
        <v>97</v>
      </c>
      <c r="BH99" s="368">
        <v>0.6</v>
      </c>
      <c r="BI99" s="368">
        <v>0.6</v>
      </c>
      <c r="BJ99" s="368">
        <v>0.6</v>
      </c>
      <c r="BK99" s="368">
        <v>0.6</v>
      </c>
      <c r="BL99" s="368">
        <v>0.6</v>
      </c>
      <c r="BM99" s="368"/>
      <c r="BN99" s="368"/>
      <c r="BO99" s="374">
        <v>0</v>
      </c>
      <c r="BP99" s="368">
        <v>0.6</v>
      </c>
      <c r="BQ99" s="371">
        <v>0.6</v>
      </c>
      <c r="BR99" s="373">
        <v>0.6</v>
      </c>
      <c r="BS99" s="371">
        <v>0.6</v>
      </c>
      <c r="BT99" s="371">
        <v>0.6</v>
      </c>
      <c r="BV99" s="393" t="s">
        <v>596</v>
      </c>
      <c r="BW99" s="425" t="s">
        <v>96</v>
      </c>
      <c r="BX99" s="548" t="s">
        <v>97</v>
      </c>
      <c r="BY99" s="371">
        <v>0.6</v>
      </c>
      <c r="BZ99" s="371">
        <v>0.6</v>
      </c>
      <c r="CA99" s="371">
        <v>0.6</v>
      </c>
      <c r="CB99" s="371">
        <v>0.6</v>
      </c>
      <c r="CC99" s="371">
        <v>0.6</v>
      </c>
      <c r="CD99" s="371"/>
      <c r="CE99" s="371"/>
      <c r="CF99" s="372">
        <v>0</v>
      </c>
      <c r="CG99" s="371">
        <v>0.6</v>
      </c>
      <c r="CH99" s="371">
        <v>0.6</v>
      </c>
      <c r="CI99" s="373">
        <v>0.6</v>
      </c>
      <c r="CJ99" s="371">
        <v>0.6</v>
      </c>
      <c r="CK99" s="371">
        <v>0.6</v>
      </c>
      <c r="CM99" s="393" t="s">
        <v>596</v>
      </c>
      <c r="CN99" s="425" t="s">
        <v>96</v>
      </c>
      <c r="CO99" s="548" t="s">
        <v>97</v>
      </c>
      <c r="CP99" s="371">
        <v>0.6</v>
      </c>
      <c r="CQ99" s="371">
        <v>0.6</v>
      </c>
      <c r="CR99" s="371">
        <v>0.6</v>
      </c>
      <c r="CS99" s="371">
        <v>0.6</v>
      </c>
      <c r="CT99" s="371">
        <v>0.6</v>
      </c>
      <c r="CU99" s="371"/>
      <c r="CV99" s="371"/>
      <c r="CW99" s="372">
        <v>0</v>
      </c>
      <c r="CX99" s="371">
        <v>0.6</v>
      </c>
      <c r="CY99" s="371">
        <v>0.6</v>
      </c>
      <c r="CZ99" s="373">
        <v>0.6</v>
      </c>
      <c r="DA99" s="371">
        <v>0.6</v>
      </c>
      <c r="DB99" s="371">
        <v>0.6</v>
      </c>
    </row>
    <row r="100" spans="1:107" x14ac:dyDescent="0.15">
      <c r="B100" s="229"/>
      <c r="C100" s="228"/>
      <c r="D100" s="253">
        <v>2</v>
      </c>
      <c r="E100" s="206" t="s">
        <v>356</v>
      </c>
      <c r="F100" s="738"/>
      <c r="G100"/>
      <c r="H100" s="779">
        <f>IF(SUMPRODUCT($Y$7:$AH$7,K100:T100)=0,0,SUMPRODUCT($Y$7:$AH$7,Y100:AH100)/SUMPRODUCT($Y$7:$AH$7,K100:T100))</f>
        <v>4</v>
      </c>
      <c r="I100" s="700">
        <f>IF(SUMPRODUCT($AI$7:$AK$7,U100:W100)=0,0,SUMPRODUCT($AI$7:$AK$7,AI100:AK102)/SUMPRODUCT($AI$7:$AK$7,U100:W100))</f>
        <v>0</v>
      </c>
      <c r="J100"/>
      <c r="K100" s="1">
        <f t="shared" si="65"/>
        <v>1</v>
      </c>
      <c r="L100" s="1">
        <f t="shared" si="65"/>
        <v>0</v>
      </c>
      <c r="M100" s="1">
        <f t="shared" si="65"/>
        <v>0</v>
      </c>
      <c r="N100" s="1">
        <f t="shared" si="63"/>
        <v>0</v>
      </c>
      <c r="O100" s="1">
        <f t="shared" si="63"/>
        <v>0</v>
      </c>
      <c r="P100" s="1">
        <f t="shared" si="63"/>
        <v>0</v>
      </c>
      <c r="Q100" s="1">
        <f t="shared" si="63"/>
        <v>0</v>
      </c>
      <c r="R100" s="1">
        <f t="shared" si="63"/>
        <v>0</v>
      </c>
      <c r="S100" s="1">
        <f t="shared" si="63"/>
        <v>0</v>
      </c>
      <c r="T100" s="1">
        <f t="shared" si="61"/>
        <v>0</v>
      </c>
      <c r="U100" s="1">
        <f t="shared" si="61"/>
        <v>0</v>
      </c>
      <c r="V100" s="1">
        <f t="shared" si="61"/>
        <v>0</v>
      </c>
      <c r="W100" s="1">
        <f t="shared" si="61"/>
        <v>0</v>
      </c>
      <c r="X100"/>
      <c r="Y100" s="681">
        <v>4</v>
      </c>
      <c r="Z100" s="681"/>
      <c r="AA100" s="681"/>
      <c r="AB100" s="681"/>
      <c r="AC100" s="681"/>
      <c r="AD100" s="681"/>
      <c r="AE100" s="681"/>
      <c r="AF100" s="681"/>
      <c r="AG100" s="681"/>
      <c r="AH100" s="681"/>
      <c r="AI100" s="681"/>
      <c r="AJ100" s="681"/>
      <c r="AK100" s="681"/>
      <c r="AL100"/>
      <c r="AN100" s="393" t="str">
        <f t="shared" si="62"/>
        <v>3.1.2</v>
      </c>
      <c r="AO100" s="393" t="str">
        <f t="shared" si="64"/>
        <v xml:space="preserve"> Q2 3.1</v>
      </c>
      <c r="AP100" s="443" t="str">
        <f t="shared" si="45"/>
        <v>空間の形状・自由さ</v>
      </c>
      <c r="AQ100" s="368">
        <f t="shared" si="46"/>
        <v>0.4</v>
      </c>
      <c r="AR100" s="368">
        <f t="shared" si="47"/>
        <v>0.4</v>
      </c>
      <c r="AS100" s="368">
        <f t="shared" si="48"/>
        <v>0.4</v>
      </c>
      <c r="AT100" s="368">
        <f t="shared" si="49"/>
        <v>0.4</v>
      </c>
      <c r="AU100" s="368">
        <f t="shared" si="50"/>
        <v>0.4</v>
      </c>
      <c r="AV100" s="368">
        <f t="shared" si="51"/>
        <v>0</v>
      </c>
      <c r="AW100" s="368">
        <f t="shared" si="52"/>
        <v>0</v>
      </c>
      <c r="AX100" s="374">
        <f t="shared" si="53"/>
        <v>1</v>
      </c>
      <c r="AY100" s="368">
        <f t="shared" si="54"/>
        <v>0.4</v>
      </c>
      <c r="AZ100" s="368">
        <f t="shared" si="55"/>
        <v>0.4</v>
      </c>
      <c r="BA100" s="369">
        <f t="shared" si="56"/>
        <v>0.4</v>
      </c>
      <c r="BB100" s="368">
        <f t="shared" si="57"/>
        <v>0.4</v>
      </c>
      <c r="BC100" s="368">
        <f t="shared" si="58"/>
        <v>0.4</v>
      </c>
      <c r="BE100" s="393" t="s">
        <v>545</v>
      </c>
      <c r="BF100" s="425" t="s">
        <v>96</v>
      </c>
      <c r="BG100" s="548" t="s">
        <v>98</v>
      </c>
      <c r="BH100" s="368">
        <v>0.4</v>
      </c>
      <c r="BI100" s="368">
        <v>0.4</v>
      </c>
      <c r="BJ100" s="368">
        <v>0.4</v>
      </c>
      <c r="BK100" s="368">
        <v>0.4</v>
      </c>
      <c r="BL100" s="368">
        <v>0.4</v>
      </c>
      <c r="BM100" s="368"/>
      <c r="BN100" s="368"/>
      <c r="BO100" s="374">
        <v>1</v>
      </c>
      <c r="BP100" s="368">
        <v>0.4</v>
      </c>
      <c r="BQ100" s="371">
        <v>0.4</v>
      </c>
      <c r="BR100" s="373">
        <v>0.4</v>
      </c>
      <c r="BS100" s="371">
        <v>0.4</v>
      </c>
      <c r="BT100" s="371">
        <v>0.4</v>
      </c>
      <c r="BV100" s="393" t="s">
        <v>597</v>
      </c>
      <c r="BW100" s="425" t="s">
        <v>96</v>
      </c>
      <c r="BX100" s="548" t="s">
        <v>98</v>
      </c>
      <c r="BY100" s="371">
        <v>0.4</v>
      </c>
      <c r="BZ100" s="371">
        <v>0.4</v>
      </c>
      <c r="CA100" s="371">
        <v>0.4</v>
      </c>
      <c r="CB100" s="371">
        <v>0.4</v>
      </c>
      <c r="CC100" s="371">
        <v>0.4</v>
      </c>
      <c r="CD100" s="371"/>
      <c r="CE100" s="371"/>
      <c r="CF100" s="372">
        <v>1</v>
      </c>
      <c r="CG100" s="371">
        <v>0.4</v>
      </c>
      <c r="CH100" s="371">
        <v>0.4</v>
      </c>
      <c r="CI100" s="373">
        <v>0.4</v>
      </c>
      <c r="CJ100" s="371">
        <v>0.4</v>
      </c>
      <c r="CK100" s="371">
        <v>0.4</v>
      </c>
      <c r="CM100" s="393" t="s">
        <v>597</v>
      </c>
      <c r="CN100" s="425" t="s">
        <v>96</v>
      </c>
      <c r="CO100" s="548" t="s">
        <v>98</v>
      </c>
      <c r="CP100" s="371">
        <v>0.4</v>
      </c>
      <c r="CQ100" s="371">
        <v>0.4</v>
      </c>
      <c r="CR100" s="371">
        <v>0.4</v>
      </c>
      <c r="CS100" s="371">
        <v>0.4</v>
      </c>
      <c r="CT100" s="371">
        <v>0.4</v>
      </c>
      <c r="CU100" s="371"/>
      <c r="CV100" s="371"/>
      <c r="CW100" s="372">
        <v>1</v>
      </c>
      <c r="CX100" s="371">
        <v>0.4</v>
      </c>
      <c r="CY100" s="371">
        <v>0.4</v>
      </c>
      <c r="CZ100" s="373">
        <v>0.4</v>
      </c>
      <c r="DA100" s="371">
        <v>0.4</v>
      </c>
      <c r="DB100" s="371">
        <v>0.4</v>
      </c>
    </row>
    <row r="101" spans="1:107" ht="14.25" thickBot="1" x14ac:dyDescent="0.2">
      <c r="B101" s="229"/>
      <c r="C101" s="222">
        <v>3.2</v>
      </c>
      <c r="D101" s="254" t="s">
        <v>357</v>
      </c>
      <c r="E101" s="223"/>
      <c r="F101" s="739"/>
      <c r="G101"/>
      <c r="H101" s="776">
        <f>IF(SUMPRODUCT($Y$7:$AH$7,K101:T101)=0,0,SUMPRODUCT($Y$7:$AH$7,Y101:AH101)/SUMPRODUCT($Y$7:$AH$7,K101:T101))</f>
        <v>4</v>
      </c>
      <c r="I101" s="795">
        <f>IF(SUMPRODUCT($AI$7:$AK$7,U101:W101)=0,0,SUMPRODUCT($AI$7:$AK$7,AI101:AK103)/SUMPRODUCT($AI$7:$AK$7,U101:W101))</f>
        <v>0</v>
      </c>
      <c r="J101"/>
      <c r="K101" s="1">
        <f t="shared" si="65"/>
        <v>1</v>
      </c>
      <c r="L101" s="1">
        <f t="shared" si="65"/>
        <v>0</v>
      </c>
      <c r="M101" s="1">
        <f t="shared" si="65"/>
        <v>0</v>
      </c>
      <c r="N101" s="1">
        <f t="shared" si="63"/>
        <v>0</v>
      </c>
      <c r="O101" s="1">
        <f t="shared" si="63"/>
        <v>0</v>
      </c>
      <c r="P101" s="1">
        <f t="shared" si="63"/>
        <v>0</v>
      </c>
      <c r="Q101" s="1">
        <f t="shared" si="63"/>
        <v>0</v>
      </c>
      <c r="R101" s="1">
        <f t="shared" si="63"/>
        <v>0</v>
      </c>
      <c r="S101" s="1">
        <f t="shared" si="63"/>
        <v>0</v>
      </c>
      <c r="T101" s="1">
        <f t="shared" si="61"/>
        <v>0</v>
      </c>
      <c r="U101" s="1">
        <f t="shared" si="61"/>
        <v>0</v>
      </c>
      <c r="V101" s="1">
        <f t="shared" si="61"/>
        <v>0</v>
      </c>
      <c r="W101" s="1">
        <f t="shared" si="61"/>
        <v>0</v>
      </c>
      <c r="X101"/>
      <c r="Y101" s="674">
        <v>4</v>
      </c>
      <c r="Z101" s="674"/>
      <c r="AA101" s="674"/>
      <c r="AB101" s="674"/>
      <c r="AC101" s="674"/>
      <c r="AD101" s="674"/>
      <c r="AE101" s="674"/>
      <c r="AF101" s="674"/>
      <c r="AG101" s="674"/>
      <c r="AH101" s="674"/>
      <c r="AI101" s="674"/>
      <c r="AJ101" s="674"/>
      <c r="AK101" s="674"/>
      <c r="AL101"/>
      <c r="AN101" s="393">
        <f t="shared" si="62"/>
        <v>3.2</v>
      </c>
      <c r="AO101" s="393" t="str">
        <f t="shared" si="64"/>
        <v xml:space="preserve"> Q2 3</v>
      </c>
      <c r="AP101" s="443" t="str">
        <f t="shared" si="45"/>
        <v>荷重のゆとり</v>
      </c>
      <c r="AQ101" s="368">
        <f t="shared" si="46"/>
        <v>0.3</v>
      </c>
      <c r="AR101" s="368">
        <f t="shared" si="47"/>
        <v>0.3</v>
      </c>
      <c r="AS101" s="368">
        <f t="shared" si="48"/>
        <v>0.3</v>
      </c>
      <c r="AT101" s="368">
        <f t="shared" si="49"/>
        <v>0.3</v>
      </c>
      <c r="AU101" s="368">
        <f t="shared" si="50"/>
        <v>0.3</v>
      </c>
      <c r="AV101" s="368">
        <f t="shared" si="51"/>
        <v>0</v>
      </c>
      <c r="AW101" s="368">
        <f t="shared" si="52"/>
        <v>0</v>
      </c>
      <c r="AX101" s="374">
        <f t="shared" si="53"/>
        <v>0.3</v>
      </c>
      <c r="AY101" s="368">
        <f t="shared" si="54"/>
        <v>0.3</v>
      </c>
      <c r="AZ101" s="368">
        <f t="shared" si="55"/>
        <v>0.3</v>
      </c>
      <c r="BA101" s="369">
        <f t="shared" si="56"/>
        <v>0.5</v>
      </c>
      <c r="BB101" s="368">
        <f t="shared" si="57"/>
        <v>0.5</v>
      </c>
      <c r="BC101" s="368">
        <f t="shared" si="58"/>
        <v>0.5</v>
      </c>
      <c r="BE101" s="393">
        <v>3.2</v>
      </c>
      <c r="BF101" s="425" t="s">
        <v>95</v>
      </c>
      <c r="BG101" s="443" t="s">
        <v>357</v>
      </c>
      <c r="BH101" s="368">
        <v>0.3</v>
      </c>
      <c r="BI101" s="368">
        <v>0.3</v>
      </c>
      <c r="BJ101" s="368">
        <v>0.3</v>
      </c>
      <c r="BK101" s="368">
        <v>0.3</v>
      </c>
      <c r="BL101" s="368">
        <v>0.3</v>
      </c>
      <c r="BM101" s="368"/>
      <c r="BN101" s="368"/>
      <c r="BO101" s="374">
        <v>0.3</v>
      </c>
      <c r="BP101" s="368">
        <v>0.3</v>
      </c>
      <c r="BQ101" s="371">
        <v>0.3</v>
      </c>
      <c r="BR101" s="373">
        <v>0.5</v>
      </c>
      <c r="BS101" s="371">
        <v>0.5</v>
      </c>
      <c r="BT101" s="371">
        <v>0.5</v>
      </c>
      <c r="BV101" s="393">
        <v>3.2</v>
      </c>
      <c r="BW101" s="425" t="s">
        <v>95</v>
      </c>
      <c r="BX101" s="443" t="s">
        <v>357</v>
      </c>
      <c r="BY101" s="371">
        <v>0.3</v>
      </c>
      <c r="BZ101" s="371">
        <v>0.3</v>
      </c>
      <c r="CA101" s="371">
        <v>0.3</v>
      </c>
      <c r="CB101" s="371">
        <v>0.3</v>
      </c>
      <c r="CC101" s="371">
        <v>0.3</v>
      </c>
      <c r="CD101" s="371"/>
      <c r="CE101" s="371"/>
      <c r="CF101" s="372">
        <v>0.3</v>
      </c>
      <c r="CG101" s="371">
        <v>0.3</v>
      </c>
      <c r="CH101" s="371">
        <v>0.3</v>
      </c>
      <c r="CI101" s="373">
        <v>0.5</v>
      </c>
      <c r="CJ101" s="371">
        <v>0.5</v>
      </c>
      <c r="CK101" s="371">
        <v>0.5</v>
      </c>
      <c r="CM101" s="393">
        <v>3.2</v>
      </c>
      <c r="CN101" s="425" t="s">
        <v>95</v>
      </c>
      <c r="CO101" s="443" t="s">
        <v>357</v>
      </c>
      <c r="CP101" s="371">
        <v>0.3</v>
      </c>
      <c r="CQ101" s="371">
        <v>0.3</v>
      </c>
      <c r="CR101" s="371">
        <v>0.3</v>
      </c>
      <c r="CS101" s="371">
        <v>0.3</v>
      </c>
      <c r="CT101" s="371">
        <v>0.3</v>
      </c>
      <c r="CU101" s="371"/>
      <c r="CV101" s="371"/>
      <c r="CW101" s="372">
        <v>0.3</v>
      </c>
      <c r="CX101" s="371">
        <v>0.3</v>
      </c>
      <c r="CY101" s="371">
        <v>0.3</v>
      </c>
      <c r="CZ101" s="373">
        <v>0.5</v>
      </c>
      <c r="DA101" s="371">
        <v>0.5</v>
      </c>
      <c r="DB101" s="371">
        <v>0.5</v>
      </c>
    </row>
    <row r="102" spans="1:107" ht="14.25" thickBot="1" x14ac:dyDescent="0.2">
      <c r="B102" s="229"/>
      <c r="C102" s="218">
        <v>3.3</v>
      </c>
      <c r="D102" s="227" t="s">
        <v>358</v>
      </c>
      <c r="E102" s="206"/>
      <c r="F102" s="738"/>
      <c r="G102"/>
      <c r="H102" s="782"/>
      <c r="I102" s="694"/>
      <c r="J102"/>
      <c r="K102" s="1">
        <f t="shared" si="65"/>
        <v>0</v>
      </c>
      <c r="L102" s="1">
        <f t="shared" si="65"/>
        <v>0</v>
      </c>
      <c r="M102" s="1">
        <f t="shared" si="65"/>
        <v>0</v>
      </c>
      <c r="N102" s="1">
        <f t="shared" si="63"/>
        <v>0</v>
      </c>
      <c r="O102" s="1">
        <f t="shared" si="63"/>
        <v>0</v>
      </c>
      <c r="P102" s="1">
        <f t="shared" si="63"/>
        <v>0</v>
      </c>
      <c r="Q102" s="1">
        <f t="shared" si="63"/>
        <v>0</v>
      </c>
      <c r="R102" s="1">
        <f t="shared" si="63"/>
        <v>0</v>
      </c>
      <c r="S102" s="1">
        <f t="shared" si="63"/>
        <v>0</v>
      </c>
      <c r="T102" s="1">
        <f t="shared" si="61"/>
        <v>0</v>
      </c>
      <c r="U102" s="1">
        <f t="shared" si="61"/>
        <v>0</v>
      </c>
      <c r="V102" s="1">
        <f t="shared" si="61"/>
        <v>0</v>
      </c>
      <c r="W102" s="1">
        <f t="shared" si="61"/>
        <v>0</v>
      </c>
      <c r="X102"/>
      <c r="Y102" s="695" t="s">
        <v>838</v>
      </c>
      <c r="Z102" s="695" t="s">
        <v>838</v>
      </c>
      <c r="AA102" s="695" t="s">
        <v>838</v>
      </c>
      <c r="AB102" s="695" t="s">
        <v>838</v>
      </c>
      <c r="AC102" s="695" t="s">
        <v>838</v>
      </c>
      <c r="AD102" s="695" t="s">
        <v>838</v>
      </c>
      <c r="AE102" s="695" t="s">
        <v>838</v>
      </c>
      <c r="AF102" s="695" t="s">
        <v>838</v>
      </c>
      <c r="AG102" s="695" t="s">
        <v>838</v>
      </c>
      <c r="AH102" s="695" t="s">
        <v>838</v>
      </c>
      <c r="AI102" s="695" t="s">
        <v>838</v>
      </c>
      <c r="AJ102" s="695" t="s">
        <v>838</v>
      </c>
      <c r="AK102" s="695" t="s">
        <v>838</v>
      </c>
      <c r="AL102"/>
      <c r="AN102" s="393">
        <f t="shared" si="62"/>
        <v>3.3</v>
      </c>
      <c r="AO102" s="393" t="str">
        <f t="shared" si="64"/>
        <v xml:space="preserve"> Q2 3</v>
      </c>
      <c r="AP102" s="443" t="str">
        <f t="shared" si="45"/>
        <v>設備の更新性</v>
      </c>
      <c r="AQ102" s="368">
        <f t="shared" si="46"/>
        <v>0.4</v>
      </c>
      <c r="AR102" s="368">
        <f t="shared" si="47"/>
        <v>0.4</v>
      </c>
      <c r="AS102" s="368">
        <f t="shared" si="48"/>
        <v>0.4</v>
      </c>
      <c r="AT102" s="368">
        <f t="shared" si="49"/>
        <v>0.4</v>
      </c>
      <c r="AU102" s="368">
        <f t="shared" si="50"/>
        <v>0.4</v>
      </c>
      <c r="AV102" s="368">
        <f t="shared" si="51"/>
        <v>1</v>
      </c>
      <c r="AW102" s="368">
        <f t="shared" si="52"/>
        <v>1</v>
      </c>
      <c r="AX102" s="374">
        <f t="shared" si="53"/>
        <v>0.4</v>
      </c>
      <c r="AY102" s="368">
        <f t="shared" si="54"/>
        <v>0.4</v>
      </c>
      <c r="AZ102" s="368">
        <f t="shared" si="55"/>
        <v>0.4</v>
      </c>
      <c r="BA102" s="369">
        <f t="shared" si="56"/>
        <v>0</v>
      </c>
      <c r="BB102" s="368">
        <f t="shared" si="57"/>
        <v>0</v>
      </c>
      <c r="BC102" s="368">
        <f t="shared" si="58"/>
        <v>0</v>
      </c>
      <c r="BE102" s="393">
        <v>3.3</v>
      </c>
      <c r="BF102" s="425" t="s">
        <v>95</v>
      </c>
      <c r="BG102" s="443" t="s">
        <v>358</v>
      </c>
      <c r="BH102" s="368">
        <v>0.4</v>
      </c>
      <c r="BI102" s="368">
        <v>0.4</v>
      </c>
      <c r="BJ102" s="368">
        <v>0.4</v>
      </c>
      <c r="BK102" s="368">
        <v>0.4</v>
      </c>
      <c r="BL102" s="368">
        <v>0.4</v>
      </c>
      <c r="BM102" s="368">
        <v>1</v>
      </c>
      <c r="BN102" s="368">
        <v>1</v>
      </c>
      <c r="BO102" s="374">
        <v>0.4</v>
      </c>
      <c r="BP102" s="368">
        <v>0.4</v>
      </c>
      <c r="BQ102" s="371">
        <v>0.4</v>
      </c>
      <c r="BR102" s="373"/>
      <c r="BS102" s="371"/>
      <c r="BT102" s="371"/>
      <c r="BV102" s="393">
        <v>3.3</v>
      </c>
      <c r="BW102" s="425" t="s">
        <v>95</v>
      </c>
      <c r="BX102" s="443" t="s">
        <v>358</v>
      </c>
      <c r="BY102" s="371">
        <v>0.4</v>
      </c>
      <c r="BZ102" s="371">
        <v>0.4</v>
      </c>
      <c r="CA102" s="371">
        <v>0.4</v>
      </c>
      <c r="CB102" s="371">
        <v>0.4</v>
      </c>
      <c r="CC102" s="371">
        <v>0.4</v>
      </c>
      <c r="CD102" s="371">
        <v>1</v>
      </c>
      <c r="CE102" s="371">
        <v>1</v>
      </c>
      <c r="CF102" s="372">
        <v>0.4</v>
      </c>
      <c r="CG102" s="371">
        <v>0.4</v>
      </c>
      <c r="CH102" s="371">
        <v>0.4</v>
      </c>
      <c r="CI102" s="373"/>
      <c r="CJ102" s="371"/>
      <c r="CK102" s="371"/>
      <c r="CM102" s="393">
        <v>3.3</v>
      </c>
      <c r="CN102" s="425" t="s">
        <v>95</v>
      </c>
      <c r="CO102" s="443" t="s">
        <v>358</v>
      </c>
      <c r="CP102" s="371">
        <v>0.4</v>
      </c>
      <c r="CQ102" s="371">
        <v>0.4</v>
      </c>
      <c r="CR102" s="371">
        <v>0.4</v>
      </c>
      <c r="CS102" s="371">
        <v>0.4</v>
      </c>
      <c r="CT102" s="371">
        <v>0.4</v>
      </c>
      <c r="CU102" s="371">
        <v>1</v>
      </c>
      <c r="CV102" s="371">
        <v>1</v>
      </c>
      <c r="CW102" s="372">
        <v>0.4</v>
      </c>
      <c r="CX102" s="371">
        <v>0.4</v>
      </c>
      <c r="CY102" s="371">
        <v>0.4</v>
      </c>
      <c r="CZ102" s="373"/>
      <c r="DA102" s="371"/>
      <c r="DB102" s="371"/>
    </row>
    <row r="103" spans="1:107" x14ac:dyDescent="0.15">
      <c r="B103" s="229"/>
      <c r="C103" s="228"/>
      <c r="D103" s="211">
        <v>1</v>
      </c>
      <c r="E103" s="223" t="s">
        <v>359</v>
      </c>
      <c r="F103" s="739"/>
      <c r="G103"/>
      <c r="H103" s="778">
        <f t="shared" ref="H103:H108" si="68">IF(SUMPRODUCT($Y$7:$AH$7,K103:T103)=0,0,SUMPRODUCT($Y$7:$AH$7,Y103:AH103)/SUMPRODUCT($Y$7:$AH$7,K103:T103))</f>
        <v>4</v>
      </c>
      <c r="I103" s="796">
        <f t="shared" ref="I103:I108" si="69">IF(SUMPRODUCT($AI$7:$AK$7,U103:W103)=0,0,SUMPRODUCT($AI$7:$AK$7,AI103:AK105)/SUMPRODUCT($AI$7:$AK$7,U103:W103))</f>
        <v>0</v>
      </c>
      <c r="J103"/>
      <c r="K103" s="1">
        <f t="shared" si="65"/>
        <v>1</v>
      </c>
      <c r="L103" s="1">
        <f t="shared" si="65"/>
        <v>0</v>
      </c>
      <c r="M103" s="1">
        <f t="shared" si="65"/>
        <v>0</v>
      </c>
      <c r="N103" s="1">
        <f t="shared" si="63"/>
        <v>0</v>
      </c>
      <c r="O103" s="1">
        <f t="shared" si="63"/>
        <v>0</v>
      </c>
      <c r="P103" s="1">
        <f t="shared" si="63"/>
        <v>0</v>
      </c>
      <c r="Q103" s="1">
        <f t="shared" si="63"/>
        <v>0</v>
      </c>
      <c r="R103" s="1">
        <f t="shared" si="63"/>
        <v>0</v>
      </c>
      <c r="S103" s="1">
        <f t="shared" si="63"/>
        <v>0</v>
      </c>
      <c r="T103" s="1">
        <f t="shared" si="61"/>
        <v>0</v>
      </c>
      <c r="U103" s="1">
        <f t="shared" si="61"/>
        <v>0</v>
      </c>
      <c r="V103" s="1">
        <f t="shared" si="61"/>
        <v>0</v>
      </c>
      <c r="W103" s="1">
        <f t="shared" si="61"/>
        <v>0</v>
      </c>
      <c r="X103"/>
      <c r="Y103" s="679">
        <v>4</v>
      </c>
      <c r="Z103" s="679"/>
      <c r="AA103" s="679"/>
      <c r="AB103" s="679"/>
      <c r="AC103" s="679"/>
      <c r="AD103" s="679"/>
      <c r="AE103" s="679"/>
      <c r="AF103" s="679"/>
      <c r="AG103" s="679"/>
      <c r="AH103" s="679"/>
      <c r="AI103" s="679"/>
      <c r="AJ103" s="679"/>
      <c r="AK103" s="679"/>
      <c r="AL103"/>
      <c r="AN103" s="393" t="str">
        <f t="shared" si="62"/>
        <v>3.3.1</v>
      </c>
      <c r="AO103" s="393" t="str">
        <f t="shared" si="64"/>
        <v xml:space="preserve"> Q2 3.3</v>
      </c>
      <c r="AP103" s="443" t="str">
        <f t="shared" si="45"/>
        <v>空調配管の更新性</v>
      </c>
      <c r="AQ103" s="368">
        <f t="shared" si="46"/>
        <v>0.2</v>
      </c>
      <c r="AR103" s="368">
        <f t="shared" si="47"/>
        <v>0.2</v>
      </c>
      <c r="AS103" s="368">
        <f t="shared" si="48"/>
        <v>0.2</v>
      </c>
      <c r="AT103" s="368">
        <f t="shared" si="49"/>
        <v>0.2</v>
      </c>
      <c r="AU103" s="368">
        <f t="shared" si="50"/>
        <v>0.2</v>
      </c>
      <c r="AV103" s="368">
        <f t="shared" si="51"/>
        <v>0.2</v>
      </c>
      <c r="AW103" s="368">
        <f t="shared" si="52"/>
        <v>0.2</v>
      </c>
      <c r="AX103" s="374">
        <f t="shared" si="53"/>
        <v>0.2</v>
      </c>
      <c r="AY103" s="368">
        <f t="shared" si="54"/>
        <v>0.2</v>
      </c>
      <c r="AZ103" s="368">
        <f t="shared" si="55"/>
        <v>0.2</v>
      </c>
      <c r="BA103" s="369">
        <f t="shared" si="56"/>
        <v>0</v>
      </c>
      <c r="BB103" s="368">
        <f t="shared" si="57"/>
        <v>0</v>
      </c>
      <c r="BC103" s="368">
        <f t="shared" si="58"/>
        <v>0</v>
      </c>
      <c r="BE103" s="393" t="s">
        <v>553</v>
      </c>
      <c r="BF103" s="425" t="s">
        <v>99</v>
      </c>
      <c r="BG103" s="548" t="s">
        <v>100</v>
      </c>
      <c r="BH103" s="368">
        <v>0.2</v>
      </c>
      <c r="BI103" s="368">
        <v>0.2</v>
      </c>
      <c r="BJ103" s="368">
        <v>0.2</v>
      </c>
      <c r="BK103" s="368">
        <v>0.2</v>
      </c>
      <c r="BL103" s="368">
        <v>0.2</v>
      </c>
      <c r="BM103" s="368">
        <v>0.2</v>
      </c>
      <c r="BN103" s="368">
        <v>0.2</v>
      </c>
      <c r="BO103" s="374">
        <v>0.2</v>
      </c>
      <c r="BP103" s="368">
        <v>0.2</v>
      </c>
      <c r="BQ103" s="371">
        <v>0.2</v>
      </c>
      <c r="BR103" s="373"/>
      <c r="BS103" s="371"/>
      <c r="BT103" s="371"/>
      <c r="BV103" s="393" t="s">
        <v>598</v>
      </c>
      <c r="BW103" s="425" t="s">
        <v>99</v>
      </c>
      <c r="BX103" s="548" t="s">
        <v>100</v>
      </c>
      <c r="BY103" s="371">
        <v>0.2</v>
      </c>
      <c r="BZ103" s="371">
        <v>0.2</v>
      </c>
      <c r="CA103" s="371">
        <v>0.2</v>
      </c>
      <c r="CB103" s="371">
        <v>0.2</v>
      </c>
      <c r="CC103" s="371">
        <v>0.2</v>
      </c>
      <c r="CD103" s="371">
        <v>0.2</v>
      </c>
      <c r="CE103" s="371">
        <v>0.2</v>
      </c>
      <c r="CF103" s="372">
        <v>0.2</v>
      </c>
      <c r="CG103" s="371">
        <v>0.2</v>
      </c>
      <c r="CH103" s="371">
        <v>0.2</v>
      </c>
      <c r="CI103" s="373"/>
      <c r="CJ103" s="371"/>
      <c r="CK103" s="371"/>
      <c r="CM103" s="393" t="s">
        <v>598</v>
      </c>
      <c r="CN103" s="425" t="s">
        <v>99</v>
      </c>
      <c r="CO103" s="548" t="s">
        <v>100</v>
      </c>
      <c r="CP103" s="371">
        <v>0.2</v>
      </c>
      <c r="CQ103" s="371">
        <v>0.2</v>
      </c>
      <c r="CR103" s="371">
        <v>0.2</v>
      </c>
      <c r="CS103" s="371">
        <v>0.2</v>
      </c>
      <c r="CT103" s="371">
        <v>0.2</v>
      </c>
      <c r="CU103" s="371">
        <v>0.2</v>
      </c>
      <c r="CV103" s="371">
        <v>0.2</v>
      </c>
      <c r="CW103" s="372">
        <v>0.2</v>
      </c>
      <c r="CX103" s="371">
        <v>0.2</v>
      </c>
      <c r="CY103" s="371">
        <v>0.2</v>
      </c>
      <c r="CZ103" s="373"/>
      <c r="DA103" s="371"/>
      <c r="DB103" s="371"/>
    </row>
    <row r="104" spans="1:107" x14ac:dyDescent="0.15">
      <c r="B104" s="229"/>
      <c r="C104" s="228"/>
      <c r="D104" s="253">
        <v>2</v>
      </c>
      <c r="E104" s="206" t="s">
        <v>360</v>
      </c>
      <c r="F104" s="738"/>
      <c r="G104"/>
      <c r="H104" s="779">
        <f t="shared" si="68"/>
        <v>4</v>
      </c>
      <c r="I104" s="700">
        <f t="shared" si="69"/>
        <v>0</v>
      </c>
      <c r="J104"/>
      <c r="K104" s="1">
        <f t="shared" si="65"/>
        <v>1</v>
      </c>
      <c r="L104" s="1">
        <f t="shared" si="65"/>
        <v>0</v>
      </c>
      <c r="M104" s="1">
        <f t="shared" si="65"/>
        <v>0</v>
      </c>
      <c r="N104" s="1">
        <f t="shared" si="63"/>
        <v>0</v>
      </c>
      <c r="O104" s="1">
        <f t="shared" si="63"/>
        <v>0</v>
      </c>
      <c r="P104" s="1">
        <f t="shared" si="63"/>
        <v>0</v>
      </c>
      <c r="Q104" s="1">
        <f t="shared" si="63"/>
        <v>0</v>
      </c>
      <c r="R104" s="1">
        <f t="shared" si="63"/>
        <v>0</v>
      </c>
      <c r="S104" s="1">
        <f t="shared" si="63"/>
        <v>0</v>
      </c>
      <c r="T104" s="1">
        <f t="shared" si="61"/>
        <v>0</v>
      </c>
      <c r="U104" s="1">
        <f t="shared" si="61"/>
        <v>0</v>
      </c>
      <c r="V104" s="1">
        <f t="shared" si="61"/>
        <v>0</v>
      </c>
      <c r="W104" s="1">
        <f t="shared" si="61"/>
        <v>0</v>
      </c>
      <c r="X104"/>
      <c r="Y104" s="681">
        <v>4</v>
      </c>
      <c r="Z104" s="681"/>
      <c r="AA104" s="681"/>
      <c r="AB104" s="681"/>
      <c r="AC104" s="681"/>
      <c r="AD104" s="681"/>
      <c r="AE104" s="681"/>
      <c r="AF104" s="681"/>
      <c r="AG104" s="681"/>
      <c r="AH104" s="681"/>
      <c r="AI104" s="681"/>
      <c r="AJ104" s="681"/>
      <c r="AK104" s="681"/>
      <c r="AL104"/>
      <c r="AN104" s="393" t="str">
        <f t="shared" si="62"/>
        <v>3.3.2</v>
      </c>
      <c r="AO104" s="393" t="str">
        <f t="shared" si="64"/>
        <v xml:space="preserve"> Q2 3.3</v>
      </c>
      <c r="AP104" s="443" t="str">
        <f t="shared" si="45"/>
        <v>給排水管の更新性</v>
      </c>
      <c r="AQ104" s="368">
        <f t="shared" si="46"/>
        <v>0.2</v>
      </c>
      <c r="AR104" s="368">
        <f t="shared" si="47"/>
        <v>0.2</v>
      </c>
      <c r="AS104" s="368">
        <f t="shared" si="48"/>
        <v>0.2</v>
      </c>
      <c r="AT104" s="368">
        <f t="shared" si="49"/>
        <v>0.2</v>
      </c>
      <c r="AU104" s="368">
        <f t="shared" si="50"/>
        <v>0.2</v>
      </c>
      <c r="AV104" s="368">
        <f t="shared" si="51"/>
        <v>0.2</v>
      </c>
      <c r="AW104" s="368">
        <f t="shared" si="52"/>
        <v>0.2</v>
      </c>
      <c r="AX104" s="374">
        <f t="shared" si="53"/>
        <v>0.2</v>
      </c>
      <c r="AY104" s="368">
        <f t="shared" si="54"/>
        <v>0.2</v>
      </c>
      <c r="AZ104" s="368">
        <f t="shared" si="55"/>
        <v>0.2</v>
      </c>
      <c r="BA104" s="369">
        <f t="shared" si="56"/>
        <v>0</v>
      </c>
      <c r="BB104" s="368">
        <f t="shared" si="57"/>
        <v>0</v>
      </c>
      <c r="BC104" s="368">
        <f t="shared" si="58"/>
        <v>0</v>
      </c>
      <c r="BE104" s="393" t="s">
        <v>599</v>
      </c>
      <c r="BF104" s="425" t="s">
        <v>99</v>
      </c>
      <c r="BG104" s="548" t="s">
        <v>101</v>
      </c>
      <c r="BH104" s="368">
        <v>0.2</v>
      </c>
      <c r="BI104" s="368">
        <v>0.2</v>
      </c>
      <c r="BJ104" s="368">
        <v>0.2</v>
      </c>
      <c r="BK104" s="368">
        <v>0.2</v>
      </c>
      <c r="BL104" s="368">
        <v>0.2</v>
      </c>
      <c r="BM104" s="368">
        <v>0.2</v>
      </c>
      <c r="BN104" s="368">
        <v>0.2</v>
      </c>
      <c r="BO104" s="374">
        <v>0.2</v>
      </c>
      <c r="BP104" s="368">
        <v>0.2</v>
      </c>
      <c r="BQ104" s="371">
        <v>0.2</v>
      </c>
      <c r="BR104" s="373"/>
      <c r="BS104" s="371"/>
      <c r="BT104" s="371"/>
      <c r="BV104" s="393" t="s">
        <v>600</v>
      </c>
      <c r="BW104" s="425" t="s">
        <v>99</v>
      </c>
      <c r="BX104" s="548" t="s">
        <v>101</v>
      </c>
      <c r="BY104" s="371">
        <v>0.2</v>
      </c>
      <c r="BZ104" s="371">
        <v>0.2</v>
      </c>
      <c r="CA104" s="371">
        <v>0.2</v>
      </c>
      <c r="CB104" s="371">
        <v>0.2</v>
      </c>
      <c r="CC104" s="371">
        <v>0.2</v>
      </c>
      <c r="CD104" s="371">
        <v>0.2</v>
      </c>
      <c r="CE104" s="371">
        <v>0.2</v>
      </c>
      <c r="CF104" s="372">
        <v>0.2</v>
      </c>
      <c r="CG104" s="371">
        <v>0.2</v>
      </c>
      <c r="CH104" s="371">
        <v>0.2</v>
      </c>
      <c r="CI104" s="373"/>
      <c r="CJ104" s="371"/>
      <c r="CK104" s="371"/>
      <c r="CM104" s="393" t="s">
        <v>600</v>
      </c>
      <c r="CN104" s="425" t="s">
        <v>99</v>
      </c>
      <c r="CO104" s="548" t="s">
        <v>101</v>
      </c>
      <c r="CP104" s="371">
        <v>0.2</v>
      </c>
      <c r="CQ104" s="371">
        <v>0.2</v>
      </c>
      <c r="CR104" s="371">
        <v>0.2</v>
      </c>
      <c r="CS104" s="371">
        <v>0.2</v>
      </c>
      <c r="CT104" s="371">
        <v>0.2</v>
      </c>
      <c r="CU104" s="371">
        <v>0.2</v>
      </c>
      <c r="CV104" s="371">
        <v>0.2</v>
      </c>
      <c r="CW104" s="372">
        <v>0.2</v>
      </c>
      <c r="CX104" s="371">
        <v>0.2</v>
      </c>
      <c r="CY104" s="371">
        <v>0.2</v>
      </c>
      <c r="CZ104" s="373"/>
      <c r="DA104" s="371"/>
      <c r="DB104" s="371"/>
    </row>
    <row r="105" spans="1:107" x14ac:dyDescent="0.15">
      <c r="B105" s="229"/>
      <c r="C105" s="228"/>
      <c r="D105" s="211">
        <v>3</v>
      </c>
      <c r="E105" s="223" t="s">
        <v>361</v>
      </c>
      <c r="F105" s="739"/>
      <c r="G105"/>
      <c r="H105" s="779">
        <f t="shared" si="68"/>
        <v>4</v>
      </c>
      <c r="I105" s="700">
        <f t="shared" si="69"/>
        <v>0</v>
      </c>
      <c r="J105"/>
      <c r="K105" s="1">
        <f t="shared" si="65"/>
        <v>1</v>
      </c>
      <c r="L105" s="1">
        <f t="shared" si="65"/>
        <v>0</v>
      </c>
      <c r="M105" s="1">
        <f t="shared" si="65"/>
        <v>0</v>
      </c>
      <c r="N105" s="1">
        <f t="shared" si="63"/>
        <v>0</v>
      </c>
      <c r="O105" s="1">
        <f t="shared" si="63"/>
        <v>0</v>
      </c>
      <c r="P105" s="1">
        <f t="shared" si="63"/>
        <v>0</v>
      </c>
      <c r="Q105" s="1">
        <f t="shared" si="63"/>
        <v>0</v>
      </c>
      <c r="R105" s="1">
        <f t="shared" si="63"/>
        <v>0</v>
      </c>
      <c r="S105" s="1">
        <f t="shared" si="63"/>
        <v>0</v>
      </c>
      <c r="T105" s="1">
        <f t="shared" si="61"/>
        <v>0</v>
      </c>
      <c r="U105" s="1">
        <f t="shared" si="61"/>
        <v>0</v>
      </c>
      <c r="V105" s="1">
        <f t="shared" si="61"/>
        <v>0</v>
      </c>
      <c r="W105" s="1">
        <f t="shared" si="61"/>
        <v>0</v>
      </c>
      <c r="X105"/>
      <c r="Y105" s="681">
        <v>4</v>
      </c>
      <c r="Z105" s="681"/>
      <c r="AA105" s="681"/>
      <c r="AB105" s="681"/>
      <c r="AC105" s="681"/>
      <c r="AD105" s="681"/>
      <c r="AE105" s="681"/>
      <c r="AF105" s="681"/>
      <c r="AG105" s="681"/>
      <c r="AH105" s="681"/>
      <c r="AI105" s="681"/>
      <c r="AJ105" s="681"/>
      <c r="AK105" s="681"/>
      <c r="AL105"/>
      <c r="AN105" s="393" t="str">
        <f t="shared" si="62"/>
        <v>3.3.3</v>
      </c>
      <c r="AO105" s="393" t="str">
        <f t="shared" si="64"/>
        <v xml:space="preserve"> Q2 3.3</v>
      </c>
      <c r="AP105" s="443" t="str">
        <f t="shared" ref="AP105:AP140" si="70">BG105</f>
        <v>電気配線の更新性</v>
      </c>
      <c r="AQ105" s="368">
        <f t="shared" ref="AQ105:AQ119" si="71">IF($AN$3=1,BY105,IF($AN$3=2,CP105,BH105))</f>
        <v>0.1</v>
      </c>
      <c r="AR105" s="368">
        <f t="shared" ref="AR105:AR119" si="72">IF($AN$3=1,BZ105,IF($AN$3=2,CQ105,BI105))</f>
        <v>0.1</v>
      </c>
      <c r="AS105" s="368">
        <f t="shared" ref="AS105:AS119" si="73">IF($AN$3=1,CA105,IF($AN$3=2,CR105,BJ105))</f>
        <v>0.1</v>
      </c>
      <c r="AT105" s="368">
        <f t="shared" ref="AT105:AT119" si="74">IF($AN$3=1,CB105,IF($AN$3=2,CS105,BK105))</f>
        <v>0.1</v>
      </c>
      <c r="AU105" s="368">
        <f t="shared" ref="AU105:AU119" si="75">IF($AN$3=1,CC105,IF($AN$3=2,CT105,BL105))</f>
        <v>0.1</v>
      </c>
      <c r="AV105" s="368">
        <f t="shared" ref="AV105:AV119" si="76">IF($AN$3=1,CD105,IF($AN$3=2,CU105,BM105))</f>
        <v>0.1</v>
      </c>
      <c r="AW105" s="368">
        <f t="shared" ref="AW105:AW119" si="77">IF($AN$3=1,CE105,IF($AN$3=2,CV105,BN105))</f>
        <v>0.1</v>
      </c>
      <c r="AX105" s="374">
        <f t="shared" ref="AX105:AX119" si="78">IF($AN$3=1,CF105,IF($AN$3=2,CW105,BO105))</f>
        <v>0.1</v>
      </c>
      <c r="AY105" s="368">
        <f t="shared" ref="AY105:AY119" si="79">IF($AN$3=1,CG105,IF($AN$3=2,CX105,BP105))</f>
        <v>0.1</v>
      </c>
      <c r="AZ105" s="368">
        <f t="shared" ref="AZ105:AZ119" si="80">IF($AN$3=1,CH105,IF($AN$3=2,CY105,BQ105))</f>
        <v>0.1</v>
      </c>
      <c r="BA105" s="369">
        <f t="shared" ref="BA105:BA119" si="81">IF($AN$3=1,CI105,IF($AN$3=2,CZ105,BR105))</f>
        <v>0</v>
      </c>
      <c r="BB105" s="368">
        <f t="shared" ref="BB105:BB119" si="82">IF($AN$3=1,CJ105,IF($AN$3=2,DA105,BS105))</f>
        <v>0</v>
      </c>
      <c r="BC105" s="368">
        <f t="shared" ref="BC105:BC119" si="83">IF($AN$3=1,CK105,IF($AN$3=2,DB105,BT105))</f>
        <v>0</v>
      </c>
      <c r="BE105" s="393" t="s">
        <v>601</v>
      </c>
      <c r="BF105" s="425" t="s">
        <v>99</v>
      </c>
      <c r="BG105" s="548" t="s">
        <v>102</v>
      </c>
      <c r="BH105" s="368">
        <v>0.1</v>
      </c>
      <c r="BI105" s="368">
        <v>0.1</v>
      </c>
      <c r="BJ105" s="368">
        <v>0.1</v>
      </c>
      <c r="BK105" s="368">
        <v>0.1</v>
      </c>
      <c r="BL105" s="368">
        <v>0.1</v>
      </c>
      <c r="BM105" s="368">
        <v>0.1</v>
      </c>
      <c r="BN105" s="368">
        <v>0.1</v>
      </c>
      <c r="BO105" s="374">
        <v>0.1</v>
      </c>
      <c r="BP105" s="368">
        <v>0.1</v>
      </c>
      <c r="BQ105" s="371">
        <v>0.1</v>
      </c>
      <c r="BR105" s="373"/>
      <c r="BS105" s="371"/>
      <c r="BT105" s="371"/>
      <c r="BV105" s="393" t="s">
        <v>602</v>
      </c>
      <c r="BW105" s="425" t="s">
        <v>99</v>
      </c>
      <c r="BX105" s="548" t="s">
        <v>102</v>
      </c>
      <c r="BY105" s="371">
        <v>0.1</v>
      </c>
      <c r="BZ105" s="371">
        <v>0.1</v>
      </c>
      <c r="CA105" s="371">
        <v>0.1</v>
      </c>
      <c r="CB105" s="371">
        <v>0.1</v>
      </c>
      <c r="CC105" s="371">
        <v>0.1</v>
      </c>
      <c r="CD105" s="371">
        <v>0.1</v>
      </c>
      <c r="CE105" s="371">
        <v>0.1</v>
      </c>
      <c r="CF105" s="372">
        <v>0.1</v>
      </c>
      <c r="CG105" s="371">
        <v>0.1</v>
      </c>
      <c r="CH105" s="371">
        <v>0.1</v>
      </c>
      <c r="CI105" s="373"/>
      <c r="CJ105" s="371"/>
      <c r="CK105" s="371"/>
      <c r="CM105" s="393" t="s">
        <v>602</v>
      </c>
      <c r="CN105" s="425" t="s">
        <v>99</v>
      </c>
      <c r="CO105" s="548" t="s">
        <v>102</v>
      </c>
      <c r="CP105" s="371">
        <v>0.1</v>
      </c>
      <c r="CQ105" s="371">
        <v>0.1</v>
      </c>
      <c r="CR105" s="371">
        <v>0.1</v>
      </c>
      <c r="CS105" s="371">
        <v>0.1</v>
      </c>
      <c r="CT105" s="371">
        <v>0.1</v>
      </c>
      <c r="CU105" s="371">
        <v>0.1</v>
      </c>
      <c r="CV105" s="371">
        <v>0.1</v>
      </c>
      <c r="CW105" s="372">
        <v>0.1</v>
      </c>
      <c r="CX105" s="371">
        <v>0.1</v>
      </c>
      <c r="CY105" s="371">
        <v>0.1</v>
      </c>
      <c r="CZ105" s="373"/>
      <c r="DA105" s="371"/>
      <c r="DB105" s="371"/>
    </row>
    <row r="106" spans="1:107" x14ac:dyDescent="0.15">
      <c r="B106" s="229"/>
      <c r="C106" s="228"/>
      <c r="D106" s="253">
        <v>4</v>
      </c>
      <c r="E106" s="206" t="s">
        <v>362</v>
      </c>
      <c r="F106" s="738"/>
      <c r="G106"/>
      <c r="H106" s="779">
        <f t="shared" si="68"/>
        <v>4</v>
      </c>
      <c r="I106" s="700">
        <f t="shared" si="69"/>
        <v>0</v>
      </c>
      <c r="J106"/>
      <c r="K106" s="1">
        <f t="shared" si="65"/>
        <v>1</v>
      </c>
      <c r="L106" s="1">
        <f t="shared" si="65"/>
        <v>0</v>
      </c>
      <c r="M106" s="1">
        <f t="shared" si="65"/>
        <v>0</v>
      </c>
      <c r="N106" s="1">
        <f t="shared" si="63"/>
        <v>0</v>
      </c>
      <c r="O106" s="1">
        <f t="shared" si="63"/>
        <v>0</v>
      </c>
      <c r="P106" s="1">
        <f t="shared" si="63"/>
        <v>0</v>
      </c>
      <c r="Q106" s="1">
        <f t="shared" si="63"/>
        <v>0</v>
      </c>
      <c r="R106" s="1">
        <f t="shared" si="63"/>
        <v>0</v>
      </c>
      <c r="S106" s="1">
        <f t="shared" si="63"/>
        <v>0</v>
      </c>
      <c r="T106" s="1">
        <f t="shared" si="61"/>
        <v>0</v>
      </c>
      <c r="U106" s="1">
        <f t="shared" si="61"/>
        <v>0</v>
      </c>
      <c r="V106" s="1">
        <f t="shared" si="61"/>
        <v>0</v>
      </c>
      <c r="W106" s="1">
        <f t="shared" si="61"/>
        <v>0</v>
      </c>
      <c r="X106"/>
      <c r="Y106" s="681">
        <v>4</v>
      </c>
      <c r="Z106" s="681"/>
      <c r="AA106" s="681"/>
      <c r="AB106" s="681"/>
      <c r="AC106" s="681"/>
      <c r="AD106" s="681"/>
      <c r="AE106" s="681"/>
      <c r="AF106" s="681"/>
      <c r="AG106" s="681"/>
      <c r="AH106" s="681"/>
      <c r="AI106" s="681"/>
      <c r="AJ106" s="681"/>
      <c r="AK106" s="681"/>
      <c r="AL106"/>
      <c r="AN106" s="393" t="str">
        <f t="shared" si="62"/>
        <v>3.3.4</v>
      </c>
      <c r="AO106" s="393" t="str">
        <f t="shared" si="64"/>
        <v xml:space="preserve"> Q2 3.3</v>
      </c>
      <c r="AP106" s="443" t="str">
        <f t="shared" si="70"/>
        <v>通信配線の更新性</v>
      </c>
      <c r="AQ106" s="368">
        <f t="shared" si="71"/>
        <v>0.1</v>
      </c>
      <c r="AR106" s="368">
        <f t="shared" si="72"/>
        <v>0.1</v>
      </c>
      <c r="AS106" s="368">
        <f t="shared" si="73"/>
        <v>0.1</v>
      </c>
      <c r="AT106" s="368">
        <f t="shared" si="74"/>
        <v>0.1</v>
      </c>
      <c r="AU106" s="368">
        <f t="shared" si="75"/>
        <v>0.1</v>
      </c>
      <c r="AV106" s="368">
        <f t="shared" si="76"/>
        <v>0.1</v>
      </c>
      <c r="AW106" s="368">
        <f t="shared" si="77"/>
        <v>0.1</v>
      </c>
      <c r="AX106" s="374">
        <f t="shared" si="78"/>
        <v>0.1</v>
      </c>
      <c r="AY106" s="368">
        <f t="shared" si="79"/>
        <v>0.1</v>
      </c>
      <c r="AZ106" s="368">
        <f t="shared" si="80"/>
        <v>0.1</v>
      </c>
      <c r="BA106" s="369">
        <f t="shared" si="81"/>
        <v>0</v>
      </c>
      <c r="BB106" s="368">
        <f t="shared" si="82"/>
        <v>0</v>
      </c>
      <c r="BC106" s="368">
        <f t="shared" si="83"/>
        <v>0</v>
      </c>
      <c r="BE106" s="393" t="s">
        <v>768</v>
      </c>
      <c r="BF106" s="425" t="s">
        <v>99</v>
      </c>
      <c r="BG106" s="548" t="s">
        <v>103</v>
      </c>
      <c r="BH106" s="368">
        <v>0.1</v>
      </c>
      <c r="BI106" s="368">
        <v>0.1</v>
      </c>
      <c r="BJ106" s="368">
        <v>0.1</v>
      </c>
      <c r="BK106" s="368">
        <v>0.1</v>
      </c>
      <c r="BL106" s="368">
        <v>0.1</v>
      </c>
      <c r="BM106" s="368">
        <v>0.1</v>
      </c>
      <c r="BN106" s="368">
        <v>0.1</v>
      </c>
      <c r="BO106" s="374">
        <v>0.1</v>
      </c>
      <c r="BP106" s="368">
        <v>0.1</v>
      </c>
      <c r="BQ106" s="371">
        <v>0.1</v>
      </c>
      <c r="BR106" s="373"/>
      <c r="BS106" s="371"/>
      <c r="BT106" s="371"/>
      <c r="BV106" s="393" t="s">
        <v>603</v>
      </c>
      <c r="BW106" s="425" t="s">
        <v>99</v>
      </c>
      <c r="BX106" s="548" t="s">
        <v>103</v>
      </c>
      <c r="BY106" s="371">
        <v>0.1</v>
      </c>
      <c r="BZ106" s="371">
        <v>0.1</v>
      </c>
      <c r="CA106" s="371">
        <v>0.1</v>
      </c>
      <c r="CB106" s="371">
        <v>0.1</v>
      </c>
      <c r="CC106" s="371">
        <v>0.1</v>
      </c>
      <c r="CD106" s="371">
        <v>0.1</v>
      </c>
      <c r="CE106" s="371">
        <v>0.1</v>
      </c>
      <c r="CF106" s="372">
        <v>0.1</v>
      </c>
      <c r="CG106" s="371">
        <v>0.1</v>
      </c>
      <c r="CH106" s="371">
        <v>0.1</v>
      </c>
      <c r="CI106" s="373"/>
      <c r="CJ106" s="371"/>
      <c r="CK106" s="371"/>
      <c r="CM106" s="393" t="s">
        <v>603</v>
      </c>
      <c r="CN106" s="425" t="s">
        <v>99</v>
      </c>
      <c r="CO106" s="548" t="s">
        <v>103</v>
      </c>
      <c r="CP106" s="371">
        <v>0.1</v>
      </c>
      <c r="CQ106" s="371">
        <v>0.1</v>
      </c>
      <c r="CR106" s="371">
        <v>0.1</v>
      </c>
      <c r="CS106" s="371">
        <v>0.1</v>
      </c>
      <c r="CT106" s="371">
        <v>0.1</v>
      </c>
      <c r="CU106" s="371">
        <v>0.1</v>
      </c>
      <c r="CV106" s="371">
        <v>0.1</v>
      </c>
      <c r="CW106" s="372">
        <v>0.1</v>
      </c>
      <c r="CX106" s="371">
        <v>0.1</v>
      </c>
      <c r="CY106" s="371">
        <v>0.1</v>
      </c>
      <c r="CZ106" s="373"/>
      <c r="DA106" s="371"/>
      <c r="DB106" s="371"/>
    </row>
    <row r="107" spans="1:107" x14ac:dyDescent="0.15">
      <c r="B107" s="229"/>
      <c r="C107" s="228"/>
      <c r="D107" s="211">
        <v>5</v>
      </c>
      <c r="E107" s="223" t="s">
        <v>363</v>
      </c>
      <c r="F107" s="739"/>
      <c r="G107"/>
      <c r="H107" s="779">
        <f t="shared" si="68"/>
        <v>4</v>
      </c>
      <c r="I107" s="700">
        <f t="shared" si="69"/>
        <v>0</v>
      </c>
      <c r="J107"/>
      <c r="K107" s="1">
        <f t="shared" si="65"/>
        <v>1</v>
      </c>
      <c r="L107" s="1">
        <f t="shared" si="65"/>
        <v>0</v>
      </c>
      <c r="M107" s="1">
        <f t="shared" si="65"/>
        <v>0</v>
      </c>
      <c r="N107" s="1">
        <f t="shared" si="63"/>
        <v>0</v>
      </c>
      <c r="O107" s="1">
        <f t="shared" si="63"/>
        <v>0</v>
      </c>
      <c r="P107" s="1">
        <f t="shared" si="63"/>
        <v>0</v>
      </c>
      <c r="Q107" s="1">
        <f t="shared" si="63"/>
        <v>0</v>
      </c>
      <c r="R107" s="1">
        <f t="shared" si="63"/>
        <v>0</v>
      </c>
      <c r="S107" s="1">
        <f t="shared" si="63"/>
        <v>0</v>
      </c>
      <c r="T107" s="1">
        <f t="shared" si="61"/>
        <v>0</v>
      </c>
      <c r="U107" s="1">
        <f t="shared" si="61"/>
        <v>0</v>
      </c>
      <c r="V107" s="1">
        <f t="shared" si="61"/>
        <v>0</v>
      </c>
      <c r="W107" s="1">
        <f t="shared" si="61"/>
        <v>0</v>
      </c>
      <c r="X107"/>
      <c r="Y107" s="681">
        <v>4</v>
      </c>
      <c r="Z107" s="681"/>
      <c r="AA107" s="681"/>
      <c r="AB107" s="681"/>
      <c r="AC107" s="681"/>
      <c r="AD107" s="681"/>
      <c r="AE107" s="681"/>
      <c r="AF107" s="681"/>
      <c r="AG107" s="681"/>
      <c r="AH107" s="681"/>
      <c r="AI107" s="681"/>
      <c r="AJ107" s="681"/>
      <c r="AK107" s="681"/>
      <c r="AL107"/>
      <c r="AN107" s="393" t="str">
        <f t="shared" si="62"/>
        <v>3.3.5</v>
      </c>
      <c r="AO107" s="393" t="str">
        <f t="shared" si="64"/>
        <v xml:space="preserve"> Q2 3.3</v>
      </c>
      <c r="AP107" s="443" t="str">
        <f t="shared" si="70"/>
        <v>設備機器の更新性</v>
      </c>
      <c r="AQ107" s="368">
        <f t="shared" si="71"/>
        <v>0.2</v>
      </c>
      <c r="AR107" s="368">
        <f t="shared" si="72"/>
        <v>0.2</v>
      </c>
      <c r="AS107" s="368">
        <f t="shared" si="73"/>
        <v>0.2</v>
      </c>
      <c r="AT107" s="368">
        <f t="shared" si="74"/>
        <v>0.2</v>
      </c>
      <c r="AU107" s="368">
        <f t="shared" si="75"/>
        <v>0.2</v>
      </c>
      <c r="AV107" s="368">
        <f t="shared" si="76"/>
        <v>0.2</v>
      </c>
      <c r="AW107" s="368">
        <f t="shared" si="77"/>
        <v>0.2</v>
      </c>
      <c r="AX107" s="374">
        <f t="shared" si="78"/>
        <v>0.2</v>
      </c>
      <c r="AY107" s="368">
        <f t="shared" si="79"/>
        <v>0.2</v>
      </c>
      <c r="AZ107" s="368">
        <f t="shared" si="80"/>
        <v>0.2</v>
      </c>
      <c r="BA107" s="369">
        <f t="shared" si="81"/>
        <v>0</v>
      </c>
      <c r="BB107" s="368">
        <f t="shared" si="82"/>
        <v>0</v>
      </c>
      <c r="BC107" s="368">
        <f t="shared" si="83"/>
        <v>0</v>
      </c>
      <c r="BE107" s="393" t="s">
        <v>604</v>
      </c>
      <c r="BF107" s="425" t="s">
        <v>99</v>
      </c>
      <c r="BG107" s="548" t="s">
        <v>104</v>
      </c>
      <c r="BH107" s="368">
        <v>0.2</v>
      </c>
      <c r="BI107" s="368">
        <v>0.2</v>
      </c>
      <c r="BJ107" s="368">
        <v>0.2</v>
      </c>
      <c r="BK107" s="368">
        <v>0.2</v>
      </c>
      <c r="BL107" s="368">
        <v>0.2</v>
      </c>
      <c r="BM107" s="368">
        <v>0.2</v>
      </c>
      <c r="BN107" s="368">
        <v>0.2</v>
      </c>
      <c r="BO107" s="374">
        <v>0.2</v>
      </c>
      <c r="BP107" s="368">
        <v>0.2</v>
      </c>
      <c r="BQ107" s="371">
        <v>0.2</v>
      </c>
      <c r="BR107" s="373"/>
      <c r="BS107" s="371"/>
      <c r="BT107" s="371"/>
      <c r="BV107" s="393" t="s">
        <v>605</v>
      </c>
      <c r="BW107" s="425" t="s">
        <v>99</v>
      </c>
      <c r="BX107" s="548" t="s">
        <v>104</v>
      </c>
      <c r="BY107" s="371">
        <v>0.2</v>
      </c>
      <c r="BZ107" s="371">
        <v>0.2</v>
      </c>
      <c r="CA107" s="371">
        <v>0.2</v>
      </c>
      <c r="CB107" s="371">
        <v>0.2</v>
      </c>
      <c r="CC107" s="371">
        <v>0.2</v>
      </c>
      <c r="CD107" s="371">
        <v>0.2</v>
      </c>
      <c r="CE107" s="371">
        <v>0.2</v>
      </c>
      <c r="CF107" s="372">
        <v>0.2</v>
      </c>
      <c r="CG107" s="371">
        <v>0.2</v>
      </c>
      <c r="CH107" s="371">
        <v>0.2</v>
      </c>
      <c r="CI107" s="373"/>
      <c r="CJ107" s="371"/>
      <c r="CK107" s="371"/>
      <c r="CM107" s="393" t="s">
        <v>605</v>
      </c>
      <c r="CN107" s="425" t="s">
        <v>99</v>
      </c>
      <c r="CO107" s="548" t="s">
        <v>104</v>
      </c>
      <c r="CP107" s="371">
        <v>0.2</v>
      </c>
      <c r="CQ107" s="371">
        <v>0.2</v>
      </c>
      <c r="CR107" s="371">
        <v>0.2</v>
      </c>
      <c r="CS107" s="371">
        <v>0.2</v>
      </c>
      <c r="CT107" s="371">
        <v>0.2</v>
      </c>
      <c r="CU107" s="371">
        <v>0.2</v>
      </c>
      <c r="CV107" s="371">
        <v>0.2</v>
      </c>
      <c r="CW107" s="372">
        <v>0.2</v>
      </c>
      <c r="CX107" s="371">
        <v>0.2</v>
      </c>
      <c r="CY107" s="371">
        <v>0.2</v>
      </c>
      <c r="CZ107" s="373"/>
      <c r="DA107" s="371"/>
      <c r="DB107" s="371"/>
    </row>
    <row r="108" spans="1:107" ht="14.25" thickBot="1" x14ac:dyDescent="0.2">
      <c r="B108" s="237"/>
      <c r="C108" s="255"/>
      <c r="D108" s="239">
        <v>6</v>
      </c>
      <c r="E108" s="240" t="s">
        <v>364</v>
      </c>
      <c r="F108" s="742"/>
      <c r="G108"/>
      <c r="H108" s="776">
        <f t="shared" si="68"/>
        <v>4</v>
      </c>
      <c r="I108" s="795">
        <f t="shared" si="69"/>
        <v>0</v>
      </c>
      <c r="J108"/>
      <c r="K108" s="1">
        <f t="shared" si="65"/>
        <v>1</v>
      </c>
      <c r="L108" s="1">
        <f t="shared" si="65"/>
        <v>0</v>
      </c>
      <c r="M108" s="1">
        <f t="shared" si="65"/>
        <v>0</v>
      </c>
      <c r="N108" s="1">
        <f t="shared" si="63"/>
        <v>0</v>
      </c>
      <c r="O108" s="1">
        <f t="shared" si="63"/>
        <v>0</v>
      </c>
      <c r="P108" s="1">
        <f t="shared" si="63"/>
        <v>0</v>
      </c>
      <c r="Q108" s="1">
        <f t="shared" si="63"/>
        <v>0</v>
      </c>
      <c r="R108" s="1">
        <f t="shared" si="63"/>
        <v>0</v>
      </c>
      <c r="S108" s="1">
        <f t="shared" si="63"/>
        <v>0</v>
      </c>
      <c r="T108" s="1">
        <f t="shared" si="61"/>
        <v>0</v>
      </c>
      <c r="U108" s="1">
        <f t="shared" si="61"/>
        <v>0</v>
      </c>
      <c r="V108" s="1">
        <f t="shared" si="61"/>
        <v>0</v>
      </c>
      <c r="W108" s="1">
        <f t="shared" si="61"/>
        <v>0</v>
      </c>
      <c r="X108"/>
      <c r="Y108" s="674">
        <v>4</v>
      </c>
      <c r="Z108" s="674"/>
      <c r="AA108" s="674"/>
      <c r="AB108" s="674"/>
      <c r="AC108" s="674"/>
      <c r="AD108" s="674"/>
      <c r="AE108" s="674"/>
      <c r="AF108" s="674"/>
      <c r="AG108" s="674"/>
      <c r="AH108" s="674"/>
      <c r="AI108" s="674"/>
      <c r="AJ108" s="674"/>
      <c r="AK108" s="674"/>
      <c r="AL108"/>
      <c r="AN108" s="393" t="str">
        <f t="shared" si="62"/>
        <v>3.3.6</v>
      </c>
      <c r="AO108" s="393" t="str">
        <f t="shared" si="64"/>
        <v xml:space="preserve"> Q2 3.3</v>
      </c>
      <c r="AP108" s="443" t="str">
        <f t="shared" si="70"/>
        <v>バックアップスペースの確保</v>
      </c>
      <c r="AQ108" s="368">
        <f t="shared" si="71"/>
        <v>0.2</v>
      </c>
      <c r="AR108" s="368">
        <f t="shared" si="72"/>
        <v>0.2</v>
      </c>
      <c r="AS108" s="368">
        <f t="shared" si="73"/>
        <v>0.2</v>
      </c>
      <c r="AT108" s="368">
        <f t="shared" si="74"/>
        <v>0.2</v>
      </c>
      <c r="AU108" s="368">
        <f t="shared" si="75"/>
        <v>0.2</v>
      </c>
      <c r="AV108" s="368">
        <f t="shared" si="76"/>
        <v>0.2</v>
      </c>
      <c r="AW108" s="368">
        <f t="shared" si="77"/>
        <v>0.2</v>
      </c>
      <c r="AX108" s="374">
        <f t="shared" si="78"/>
        <v>0.2</v>
      </c>
      <c r="AY108" s="368">
        <f t="shared" si="79"/>
        <v>0.2</v>
      </c>
      <c r="AZ108" s="368">
        <f t="shared" si="80"/>
        <v>0.2</v>
      </c>
      <c r="BA108" s="369">
        <f t="shared" si="81"/>
        <v>0</v>
      </c>
      <c r="BB108" s="368">
        <f t="shared" si="82"/>
        <v>0</v>
      </c>
      <c r="BC108" s="368">
        <f t="shared" si="83"/>
        <v>0</v>
      </c>
      <c r="BE108" s="393" t="s">
        <v>769</v>
      </c>
      <c r="BF108" s="425" t="s">
        <v>99</v>
      </c>
      <c r="BG108" s="548" t="s">
        <v>364</v>
      </c>
      <c r="BH108" s="368">
        <v>0.2</v>
      </c>
      <c r="BI108" s="368">
        <v>0.2</v>
      </c>
      <c r="BJ108" s="368">
        <v>0.2</v>
      </c>
      <c r="BK108" s="368">
        <v>0.2</v>
      </c>
      <c r="BL108" s="368">
        <v>0.2</v>
      </c>
      <c r="BM108" s="368">
        <v>0.2</v>
      </c>
      <c r="BN108" s="368">
        <v>0.2</v>
      </c>
      <c r="BO108" s="374">
        <v>0.2</v>
      </c>
      <c r="BP108" s="368">
        <v>0.2</v>
      </c>
      <c r="BQ108" s="371">
        <v>0.2</v>
      </c>
      <c r="BR108" s="373"/>
      <c r="BS108" s="371"/>
      <c r="BT108" s="371"/>
      <c r="BV108" s="393" t="s">
        <v>606</v>
      </c>
      <c r="BW108" s="425" t="s">
        <v>99</v>
      </c>
      <c r="BX108" s="548" t="s">
        <v>364</v>
      </c>
      <c r="BY108" s="371">
        <v>0.2</v>
      </c>
      <c r="BZ108" s="371">
        <v>0.2</v>
      </c>
      <c r="CA108" s="371">
        <v>0.2</v>
      </c>
      <c r="CB108" s="371">
        <v>0.2</v>
      </c>
      <c r="CC108" s="371">
        <v>0.2</v>
      </c>
      <c r="CD108" s="371">
        <v>0.2</v>
      </c>
      <c r="CE108" s="371">
        <v>0.2</v>
      </c>
      <c r="CF108" s="372">
        <v>0.2</v>
      </c>
      <c r="CG108" s="371">
        <v>0.2</v>
      </c>
      <c r="CH108" s="371">
        <v>0.2</v>
      </c>
      <c r="CI108" s="373"/>
      <c r="CJ108" s="371"/>
      <c r="CK108" s="371"/>
      <c r="CM108" s="393" t="s">
        <v>606</v>
      </c>
      <c r="CN108" s="425" t="s">
        <v>99</v>
      </c>
      <c r="CO108" s="548" t="s">
        <v>364</v>
      </c>
      <c r="CP108" s="371">
        <v>0.2</v>
      </c>
      <c r="CQ108" s="371">
        <v>0.2</v>
      </c>
      <c r="CR108" s="371">
        <v>0.2</v>
      </c>
      <c r="CS108" s="371">
        <v>0.2</v>
      </c>
      <c r="CT108" s="371">
        <v>0.2</v>
      </c>
      <c r="CU108" s="371">
        <v>0.2</v>
      </c>
      <c r="CV108" s="371">
        <v>0.2</v>
      </c>
      <c r="CW108" s="372">
        <v>0.2</v>
      </c>
      <c r="CX108" s="371">
        <v>0.2</v>
      </c>
      <c r="CY108" s="371">
        <v>0.2</v>
      </c>
      <c r="CZ108" s="373"/>
      <c r="DA108" s="371"/>
      <c r="DB108" s="371"/>
    </row>
    <row r="109" spans="1:107" s="361" customFormat="1" ht="14.25" thickBot="1" x14ac:dyDescent="0.2">
      <c r="A109"/>
      <c r="B109" s="241" t="s">
        <v>365</v>
      </c>
      <c r="C109" s="256"/>
      <c r="D109" s="256" t="s">
        <v>366</v>
      </c>
      <c r="E109" s="256"/>
      <c r="F109" s="746"/>
      <c r="G109"/>
      <c r="H109" s="786"/>
      <c r="I109" s="705"/>
      <c r="J109"/>
      <c r="K109" s="1">
        <f t="shared" si="65"/>
        <v>1</v>
      </c>
      <c r="L109" s="1">
        <f t="shared" si="65"/>
        <v>1</v>
      </c>
      <c r="M109" s="1">
        <f t="shared" si="65"/>
        <v>1</v>
      </c>
      <c r="N109" s="1">
        <f t="shared" si="63"/>
        <v>1</v>
      </c>
      <c r="O109" s="1">
        <f t="shared" si="63"/>
        <v>1</v>
      </c>
      <c r="P109" s="1">
        <f t="shared" si="63"/>
        <v>1</v>
      </c>
      <c r="Q109" s="1">
        <f t="shared" si="63"/>
        <v>1</v>
      </c>
      <c r="R109" s="1">
        <f t="shared" si="63"/>
        <v>1</v>
      </c>
      <c r="S109" s="1">
        <f t="shared" si="63"/>
        <v>1</v>
      </c>
      <c r="T109" s="1">
        <f t="shared" si="61"/>
        <v>1</v>
      </c>
      <c r="U109" s="1">
        <f t="shared" si="61"/>
        <v>1</v>
      </c>
      <c r="V109" s="1">
        <f t="shared" si="61"/>
        <v>1</v>
      </c>
      <c r="W109" s="1">
        <f t="shared" si="61"/>
        <v>1</v>
      </c>
      <c r="X109"/>
      <c r="Y109" s="698" t="str">
        <f>Y$6</f>
        <v>事務所</v>
      </c>
      <c r="Z109" s="698" t="str">
        <f t="shared" ref="Z109:AK109" si="84">Z$6</f>
        <v>学校</v>
      </c>
      <c r="AA109" s="698" t="str">
        <f t="shared" si="84"/>
        <v>物販店</v>
      </c>
      <c r="AB109" s="698" t="str">
        <f t="shared" si="84"/>
        <v>飲食店</v>
      </c>
      <c r="AC109" s="698" t="str">
        <f t="shared" si="84"/>
        <v>病院</v>
      </c>
      <c r="AD109" s="698" t="str">
        <f t="shared" si="84"/>
        <v>ホテル</v>
      </c>
      <c r="AE109" s="698" t="str">
        <f t="shared" si="84"/>
        <v>集合住宅</v>
      </c>
      <c r="AF109" s="698" t="str">
        <f t="shared" si="84"/>
        <v>集会所</v>
      </c>
      <c r="AG109" s="698" t="str">
        <f t="shared" si="84"/>
        <v>工場</v>
      </c>
      <c r="AH109" s="698" t="str">
        <f t="shared" si="84"/>
        <v>小中高</v>
      </c>
      <c r="AI109" s="698" t="str">
        <f t="shared" si="84"/>
        <v>病院o</v>
      </c>
      <c r="AJ109" s="698" t="str">
        <f t="shared" si="84"/>
        <v>ホテルo</v>
      </c>
      <c r="AK109" s="698" t="str">
        <f t="shared" si="84"/>
        <v>集合住宅o</v>
      </c>
      <c r="AL109"/>
      <c r="AM109"/>
      <c r="AN109" s="355" t="str">
        <f t="shared" si="62"/>
        <v>Q3</v>
      </c>
      <c r="AO109" s="355" t="str">
        <f t="shared" si="64"/>
        <v xml:space="preserve"> Q</v>
      </c>
      <c r="AP109" s="543" t="str">
        <f t="shared" si="70"/>
        <v>室外環境（敷地内）</v>
      </c>
      <c r="AQ109" s="359">
        <f t="shared" si="71"/>
        <v>0.3</v>
      </c>
      <c r="AR109" s="359">
        <f t="shared" si="72"/>
        <v>0.3</v>
      </c>
      <c r="AS109" s="359">
        <f t="shared" si="73"/>
        <v>0.3</v>
      </c>
      <c r="AT109" s="359">
        <f t="shared" si="74"/>
        <v>0.3</v>
      </c>
      <c r="AU109" s="359">
        <f t="shared" si="75"/>
        <v>0.3</v>
      </c>
      <c r="AV109" s="359">
        <f t="shared" si="76"/>
        <v>0.3</v>
      </c>
      <c r="AW109" s="359">
        <f t="shared" si="77"/>
        <v>0.3</v>
      </c>
      <c r="AX109" s="359">
        <f t="shared" si="78"/>
        <v>0.3</v>
      </c>
      <c r="AY109" s="359">
        <f t="shared" si="79"/>
        <v>0.4</v>
      </c>
      <c r="AZ109" s="359">
        <f t="shared" si="80"/>
        <v>0.3</v>
      </c>
      <c r="BA109" s="398">
        <f t="shared" si="81"/>
        <v>0</v>
      </c>
      <c r="BB109" s="359">
        <f t="shared" si="82"/>
        <v>0</v>
      </c>
      <c r="BC109" s="359">
        <f t="shared" si="83"/>
        <v>0</v>
      </c>
      <c r="BD109"/>
      <c r="BE109" s="355" t="s">
        <v>607</v>
      </c>
      <c r="BF109" s="544" t="s">
        <v>17</v>
      </c>
      <c r="BG109" s="543" t="s">
        <v>609</v>
      </c>
      <c r="BH109" s="359">
        <v>0.3</v>
      </c>
      <c r="BI109" s="359">
        <v>0.3</v>
      </c>
      <c r="BJ109" s="359">
        <v>0.3</v>
      </c>
      <c r="BK109" s="359">
        <v>0.3</v>
      </c>
      <c r="BL109" s="359">
        <v>0.3</v>
      </c>
      <c r="BM109" s="359">
        <v>0.3</v>
      </c>
      <c r="BN109" s="359">
        <v>0.3</v>
      </c>
      <c r="BO109" s="359">
        <v>0.3</v>
      </c>
      <c r="BP109" s="359">
        <v>0.4</v>
      </c>
      <c r="BQ109" s="545">
        <v>0.3</v>
      </c>
      <c r="BR109" s="546">
        <v>0</v>
      </c>
      <c r="BS109" s="545">
        <v>0</v>
      </c>
      <c r="BT109" s="545">
        <v>0</v>
      </c>
      <c r="BU109"/>
      <c r="BV109" s="355" t="s">
        <v>608</v>
      </c>
      <c r="BW109" s="544" t="s">
        <v>17</v>
      </c>
      <c r="BX109" s="543" t="s">
        <v>610</v>
      </c>
      <c r="BY109" s="545">
        <v>0.3</v>
      </c>
      <c r="BZ109" s="545">
        <v>0.3</v>
      </c>
      <c r="CA109" s="545">
        <v>0.3</v>
      </c>
      <c r="CB109" s="545">
        <v>0.3</v>
      </c>
      <c r="CC109" s="545">
        <v>0.3</v>
      </c>
      <c r="CD109" s="545">
        <v>0.3</v>
      </c>
      <c r="CE109" s="545">
        <v>0.3</v>
      </c>
      <c r="CF109" s="545">
        <v>0.3</v>
      </c>
      <c r="CG109" s="545">
        <v>0.4</v>
      </c>
      <c r="CH109" s="545">
        <v>0.3</v>
      </c>
      <c r="CI109" s="546"/>
      <c r="CJ109" s="545"/>
      <c r="CK109" s="545"/>
      <c r="CL109"/>
      <c r="CM109" s="355" t="s">
        <v>608</v>
      </c>
      <c r="CN109" s="544" t="s">
        <v>17</v>
      </c>
      <c r="CO109" s="543" t="s">
        <v>610</v>
      </c>
      <c r="CP109" s="545">
        <v>0.3</v>
      </c>
      <c r="CQ109" s="545">
        <v>0.3</v>
      </c>
      <c r="CR109" s="545">
        <v>0.3</v>
      </c>
      <c r="CS109" s="545">
        <v>0.3</v>
      </c>
      <c r="CT109" s="545">
        <v>0.3</v>
      </c>
      <c r="CU109" s="545">
        <v>0.3</v>
      </c>
      <c r="CV109" s="545">
        <v>0.3</v>
      </c>
      <c r="CW109" s="545">
        <v>0.3</v>
      </c>
      <c r="CX109" s="545">
        <v>0.4</v>
      </c>
      <c r="CY109" s="545">
        <v>0.3</v>
      </c>
      <c r="CZ109" s="546"/>
      <c r="DA109" s="545"/>
      <c r="DB109" s="545"/>
      <c r="DC109"/>
    </row>
    <row r="110" spans="1:107" s="361" customFormat="1" x14ac:dyDescent="0.15">
      <c r="A110"/>
      <c r="B110" s="200">
        <v>1</v>
      </c>
      <c r="C110" s="245" t="s">
        <v>367</v>
      </c>
      <c r="D110" s="84"/>
      <c r="E110" s="84"/>
      <c r="F110" s="734"/>
      <c r="G110"/>
      <c r="H110" s="778">
        <f>IF(SUMPRODUCT($Y$7:$AH$7,K110:T110)=0,0,SUMPRODUCT($Y$7:$AH$7,Y110:AH110)/SUMPRODUCT($Y$7:$AH$7,K110:T110))</f>
        <v>4</v>
      </c>
      <c r="I110" s="796">
        <f>IF(SUMPRODUCT($AI$7:$AK$7,U110:W110)=0,0,SUMPRODUCT($AI$7:$AK$7,AI110:AK112)/SUMPRODUCT($AI$7:$AK$7,U110:W110))</f>
        <v>0</v>
      </c>
      <c r="J110"/>
      <c r="K110" s="1">
        <f t="shared" si="65"/>
        <v>1</v>
      </c>
      <c r="L110" s="1">
        <f t="shared" si="65"/>
        <v>0</v>
      </c>
      <c r="M110" s="1">
        <f t="shared" si="65"/>
        <v>0</v>
      </c>
      <c r="N110" s="1">
        <f t="shared" si="63"/>
        <v>0</v>
      </c>
      <c r="O110" s="1">
        <f t="shared" si="63"/>
        <v>0</v>
      </c>
      <c r="P110" s="1">
        <f t="shared" si="63"/>
        <v>0</v>
      </c>
      <c r="Q110" s="1">
        <f t="shared" si="63"/>
        <v>0</v>
      </c>
      <c r="R110" s="1">
        <f t="shared" si="63"/>
        <v>0</v>
      </c>
      <c r="S110" s="1">
        <f t="shared" si="63"/>
        <v>0</v>
      </c>
      <c r="T110" s="1">
        <f t="shared" si="61"/>
        <v>0</v>
      </c>
      <c r="U110" s="1">
        <f t="shared" si="61"/>
        <v>0</v>
      </c>
      <c r="V110" s="1">
        <f t="shared" si="61"/>
        <v>0</v>
      </c>
      <c r="W110" s="1">
        <f t="shared" si="61"/>
        <v>0</v>
      </c>
      <c r="X110"/>
      <c r="Y110" s="679">
        <v>4</v>
      </c>
      <c r="Z110" s="679"/>
      <c r="AA110" s="679"/>
      <c r="AB110" s="679"/>
      <c r="AC110" s="679"/>
      <c r="AD110" s="679"/>
      <c r="AE110" s="679"/>
      <c r="AF110" s="679"/>
      <c r="AG110" s="679"/>
      <c r="AH110" s="679"/>
      <c r="AI110" s="707"/>
      <c r="AJ110" s="707"/>
      <c r="AK110" s="707"/>
      <c r="AL110"/>
      <c r="AM110"/>
      <c r="AN110" s="387">
        <f t="shared" si="62"/>
        <v>1</v>
      </c>
      <c r="AO110" s="387" t="str">
        <f t="shared" si="64"/>
        <v xml:space="preserve"> Q3</v>
      </c>
      <c r="AP110" s="474" t="str">
        <f t="shared" si="70"/>
        <v>生物資源の保全と創出</v>
      </c>
      <c r="AQ110" s="363">
        <f t="shared" si="71"/>
        <v>0.3</v>
      </c>
      <c r="AR110" s="363">
        <f t="shared" si="72"/>
        <v>0.3</v>
      </c>
      <c r="AS110" s="363">
        <f t="shared" si="73"/>
        <v>0.3</v>
      </c>
      <c r="AT110" s="363">
        <f t="shared" si="74"/>
        <v>0.3</v>
      </c>
      <c r="AU110" s="363">
        <f t="shared" si="75"/>
        <v>0.3</v>
      </c>
      <c r="AV110" s="363">
        <f t="shared" si="76"/>
        <v>0.3</v>
      </c>
      <c r="AW110" s="363">
        <f t="shared" si="77"/>
        <v>0.3</v>
      </c>
      <c r="AX110" s="392">
        <f t="shared" si="78"/>
        <v>0.3</v>
      </c>
      <c r="AY110" s="363">
        <f t="shared" si="79"/>
        <v>0.3</v>
      </c>
      <c r="AZ110" s="363">
        <f t="shared" si="80"/>
        <v>0.3</v>
      </c>
      <c r="BA110" s="399">
        <f t="shared" si="81"/>
        <v>0</v>
      </c>
      <c r="BB110" s="363">
        <f t="shared" si="82"/>
        <v>0</v>
      </c>
      <c r="BC110" s="363">
        <f t="shared" si="83"/>
        <v>0</v>
      </c>
      <c r="BD110"/>
      <c r="BE110" s="387">
        <v>1</v>
      </c>
      <c r="BF110" s="444" t="s">
        <v>105</v>
      </c>
      <c r="BG110" s="481" t="s">
        <v>444</v>
      </c>
      <c r="BH110" s="363">
        <v>0.3</v>
      </c>
      <c r="BI110" s="363">
        <v>0.3</v>
      </c>
      <c r="BJ110" s="363">
        <v>0.3</v>
      </c>
      <c r="BK110" s="363">
        <v>0.3</v>
      </c>
      <c r="BL110" s="363">
        <v>0.3</v>
      </c>
      <c r="BM110" s="363">
        <v>0.3</v>
      </c>
      <c r="BN110" s="363">
        <v>0.3</v>
      </c>
      <c r="BO110" s="392">
        <v>0.3</v>
      </c>
      <c r="BP110" s="363">
        <v>0.3</v>
      </c>
      <c r="BQ110" s="429">
        <v>0.3</v>
      </c>
      <c r="BR110" s="547">
        <v>0</v>
      </c>
      <c r="BS110" s="429">
        <v>0</v>
      </c>
      <c r="BT110" s="429">
        <v>0</v>
      </c>
      <c r="BU110"/>
      <c r="BV110" s="387">
        <v>1</v>
      </c>
      <c r="BW110" s="444" t="s">
        <v>105</v>
      </c>
      <c r="BX110" s="481" t="s">
        <v>444</v>
      </c>
      <c r="BY110" s="429">
        <v>0.3</v>
      </c>
      <c r="BZ110" s="429">
        <v>0.3</v>
      </c>
      <c r="CA110" s="429">
        <v>0.3</v>
      </c>
      <c r="CB110" s="429">
        <v>0.3</v>
      </c>
      <c r="CC110" s="429">
        <v>0.3</v>
      </c>
      <c r="CD110" s="429">
        <v>0.3</v>
      </c>
      <c r="CE110" s="429">
        <v>0.3</v>
      </c>
      <c r="CF110" s="565">
        <v>0.3</v>
      </c>
      <c r="CG110" s="429">
        <v>0.3</v>
      </c>
      <c r="CH110" s="429">
        <v>0.3</v>
      </c>
      <c r="CI110" s="547"/>
      <c r="CJ110" s="429"/>
      <c r="CK110" s="429"/>
      <c r="CL110"/>
      <c r="CM110" s="387">
        <v>1</v>
      </c>
      <c r="CN110" s="444" t="s">
        <v>105</v>
      </c>
      <c r="CO110" s="481" t="s">
        <v>444</v>
      </c>
      <c r="CP110" s="429">
        <v>0.3</v>
      </c>
      <c r="CQ110" s="429">
        <v>0.3</v>
      </c>
      <c r="CR110" s="429">
        <v>0.3</v>
      </c>
      <c r="CS110" s="429">
        <v>0.3</v>
      </c>
      <c r="CT110" s="429">
        <v>0.3</v>
      </c>
      <c r="CU110" s="429">
        <v>0.3</v>
      </c>
      <c r="CV110" s="429">
        <v>0.3</v>
      </c>
      <c r="CW110" s="565">
        <v>0.3</v>
      </c>
      <c r="CX110" s="429">
        <v>0.3</v>
      </c>
      <c r="CY110" s="429">
        <v>0.3</v>
      </c>
      <c r="CZ110" s="547"/>
      <c r="DA110" s="429"/>
      <c r="DB110" s="429"/>
      <c r="DC110"/>
    </row>
    <row r="111" spans="1:107" s="361" customFormat="1" ht="14.25" thickBot="1" x14ac:dyDescent="0.2">
      <c r="A111"/>
      <c r="B111" s="257">
        <v>2</v>
      </c>
      <c r="C111" s="258" t="s">
        <v>368</v>
      </c>
      <c r="D111" s="223"/>
      <c r="E111" s="223"/>
      <c r="F111" s="739"/>
      <c r="G111"/>
      <c r="H111" s="776">
        <f>IF(SUMPRODUCT($Y$7:$AH$7,K111:T111)=0,0,SUMPRODUCT($Y$7:$AH$7,Y111:AH111)/SUMPRODUCT($Y$7:$AH$7,K111:T111))</f>
        <v>4</v>
      </c>
      <c r="I111" s="795">
        <f>IF(SUMPRODUCT($AI$7:$AK$7,U111:W111)=0,0,SUMPRODUCT($AI$7:$AK$7,AI111:AK113)/SUMPRODUCT($AI$7:$AK$7,U111:W111))</f>
        <v>0</v>
      </c>
      <c r="J111"/>
      <c r="K111" s="1">
        <f t="shared" si="65"/>
        <v>1</v>
      </c>
      <c r="L111" s="1">
        <f t="shared" si="65"/>
        <v>0</v>
      </c>
      <c r="M111" s="1">
        <f t="shared" si="65"/>
        <v>0</v>
      </c>
      <c r="N111" s="1">
        <f t="shared" si="63"/>
        <v>0</v>
      </c>
      <c r="O111" s="1">
        <f t="shared" si="63"/>
        <v>0</v>
      </c>
      <c r="P111" s="1">
        <f t="shared" si="63"/>
        <v>0</v>
      </c>
      <c r="Q111" s="1">
        <f t="shared" si="63"/>
        <v>0</v>
      </c>
      <c r="R111" s="1">
        <f t="shared" si="63"/>
        <v>0</v>
      </c>
      <c r="S111" s="1">
        <f t="shared" si="63"/>
        <v>0</v>
      </c>
      <c r="T111" s="1">
        <f t="shared" si="61"/>
        <v>0</v>
      </c>
      <c r="U111" s="1">
        <f t="shared" si="61"/>
        <v>0</v>
      </c>
      <c r="V111" s="1">
        <f t="shared" si="61"/>
        <v>0</v>
      </c>
      <c r="W111" s="1">
        <f t="shared" si="61"/>
        <v>0</v>
      </c>
      <c r="X111"/>
      <c r="Y111" s="799">
        <v>4</v>
      </c>
      <c r="Z111" s="799"/>
      <c r="AA111" s="799"/>
      <c r="AB111" s="799"/>
      <c r="AC111" s="799"/>
      <c r="AD111" s="799"/>
      <c r="AE111" s="799"/>
      <c r="AF111" s="799"/>
      <c r="AG111" s="799"/>
      <c r="AH111" s="799"/>
      <c r="AI111" s="708"/>
      <c r="AJ111" s="708"/>
      <c r="AK111" s="708"/>
      <c r="AL111"/>
      <c r="AM111"/>
      <c r="AN111" s="387">
        <f t="shared" si="62"/>
        <v>2</v>
      </c>
      <c r="AO111" s="387" t="str">
        <f t="shared" si="64"/>
        <v xml:space="preserve"> Q3</v>
      </c>
      <c r="AP111" s="474" t="str">
        <f t="shared" si="70"/>
        <v>まちなみ・景観への配慮</v>
      </c>
      <c r="AQ111" s="363">
        <f t="shared" si="71"/>
        <v>0.4</v>
      </c>
      <c r="AR111" s="363">
        <f t="shared" si="72"/>
        <v>0.4</v>
      </c>
      <c r="AS111" s="363">
        <f t="shared" si="73"/>
        <v>0.4</v>
      </c>
      <c r="AT111" s="363">
        <f t="shared" si="74"/>
        <v>0.4</v>
      </c>
      <c r="AU111" s="363">
        <f t="shared" si="75"/>
        <v>0.4</v>
      </c>
      <c r="AV111" s="363">
        <f t="shared" si="76"/>
        <v>0.4</v>
      </c>
      <c r="AW111" s="363">
        <f t="shared" si="77"/>
        <v>0.4</v>
      </c>
      <c r="AX111" s="392">
        <f t="shared" si="78"/>
        <v>0.4</v>
      </c>
      <c r="AY111" s="363">
        <f t="shared" si="79"/>
        <v>0.4</v>
      </c>
      <c r="AZ111" s="363">
        <f t="shared" si="80"/>
        <v>0.4</v>
      </c>
      <c r="BA111" s="399">
        <f t="shared" si="81"/>
        <v>0</v>
      </c>
      <c r="BB111" s="363">
        <f t="shared" si="82"/>
        <v>0</v>
      </c>
      <c r="BC111" s="363">
        <f t="shared" si="83"/>
        <v>0</v>
      </c>
      <c r="BD111"/>
      <c r="BE111" s="387">
        <v>2</v>
      </c>
      <c r="BF111" s="444" t="s">
        <v>105</v>
      </c>
      <c r="BG111" s="481" t="s">
        <v>611</v>
      </c>
      <c r="BH111" s="363">
        <v>0.4</v>
      </c>
      <c r="BI111" s="363">
        <v>0.4</v>
      </c>
      <c r="BJ111" s="363">
        <v>0.4</v>
      </c>
      <c r="BK111" s="363">
        <v>0.4</v>
      </c>
      <c r="BL111" s="363">
        <v>0.4</v>
      </c>
      <c r="BM111" s="363">
        <v>0.4</v>
      </c>
      <c r="BN111" s="363">
        <v>0.4</v>
      </c>
      <c r="BO111" s="392">
        <v>0.4</v>
      </c>
      <c r="BP111" s="363">
        <v>0.4</v>
      </c>
      <c r="BQ111" s="429">
        <v>0.4</v>
      </c>
      <c r="BR111" s="547">
        <v>0</v>
      </c>
      <c r="BS111" s="429">
        <v>0</v>
      </c>
      <c r="BT111" s="429">
        <v>0</v>
      </c>
      <c r="BU111"/>
      <c r="BV111" s="387">
        <v>2</v>
      </c>
      <c r="BW111" s="444" t="s">
        <v>105</v>
      </c>
      <c r="BX111" s="481" t="s">
        <v>612</v>
      </c>
      <c r="BY111" s="429">
        <v>0.4</v>
      </c>
      <c r="BZ111" s="429">
        <v>0.4</v>
      </c>
      <c r="CA111" s="429">
        <v>0.4</v>
      </c>
      <c r="CB111" s="429">
        <v>0.4</v>
      </c>
      <c r="CC111" s="429">
        <v>0.4</v>
      </c>
      <c r="CD111" s="429">
        <v>0.4</v>
      </c>
      <c r="CE111" s="429">
        <v>0.4</v>
      </c>
      <c r="CF111" s="565">
        <v>0.4</v>
      </c>
      <c r="CG111" s="429">
        <v>0.4</v>
      </c>
      <c r="CH111" s="429">
        <v>0.4</v>
      </c>
      <c r="CI111" s="547"/>
      <c r="CJ111" s="429"/>
      <c r="CK111" s="429"/>
      <c r="CL111"/>
      <c r="CM111" s="387">
        <v>2</v>
      </c>
      <c r="CN111" s="444" t="s">
        <v>105</v>
      </c>
      <c r="CO111" s="481" t="s">
        <v>612</v>
      </c>
      <c r="CP111" s="429">
        <v>0.4</v>
      </c>
      <c r="CQ111" s="429">
        <v>0.4</v>
      </c>
      <c r="CR111" s="429">
        <v>0.4</v>
      </c>
      <c r="CS111" s="429">
        <v>0.4</v>
      </c>
      <c r="CT111" s="429">
        <v>0.4</v>
      </c>
      <c r="CU111" s="429">
        <v>0.4</v>
      </c>
      <c r="CV111" s="429">
        <v>0.4</v>
      </c>
      <c r="CW111" s="565">
        <v>0.4</v>
      </c>
      <c r="CX111" s="429">
        <v>0.4</v>
      </c>
      <c r="CY111" s="429">
        <v>0.4</v>
      </c>
      <c r="CZ111" s="547"/>
      <c r="DA111" s="429"/>
      <c r="DB111" s="429"/>
      <c r="DC111"/>
    </row>
    <row r="112" spans="1:107" s="361" customFormat="1" ht="14.25" thickBot="1" x14ac:dyDescent="0.2">
      <c r="A112"/>
      <c r="B112" s="251">
        <v>3</v>
      </c>
      <c r="C112" s="259" t="s">
        <v>369</v>
      </c>
      <c r="D112" s="207"/>
      <c r="E112" s="207"/>
      <c r="F112" s="741"/>
      <c r="G112"/>
      <c r="H112" s="782"/>
      <c r="I112" s="694"/>
      <c r="J112"/>
      <c r="K112" s="1">
        <f t="shared" si="65"/>
        <v>0</v>
      </c>
      <c r="L112" s="1">
        <f t="shared" si="65"/>
        <v>0</v>
      </c>
      <c r="M112" s="1">
        <f t="shared" si="65"/>
        <v>0</v>
      </c>
      <c r="N112" s="1">
        <f t="shared" si="63"/>
        <v>0</v>
      </c>
      <c r="O112" s="1">
        <f t="shared" si="63"/>
        <v>0</v>
      </c>
      <c r="P112" s="1">
        <f t="shared" si="63"/>
        <v>0</v>
      </c>
      <c r="Q112" s="1">
        <f t="shared" si="63"/>
        <v>0</v>
      </c>
      <c r="R112" s="1">
        <f t="shared" si="63"/>
        <v>0</v>
      </c>
      <c r="S112" s="1">
        <f t="shared" si="63"/>
        <v>0</v>
      </c>
      <c r="T112" s="1">
        <f t="shared" si="61"/>
        <v>0</v>
      </c>
      <c r="U112" s="1">
        <f t="shared" si="61"/>
        <v>0</v>
      </c>
      <c r="V112" s="1">
        <f t="shared" si="61"/>
        <v>0</v>
      </c>
      <c r="W112" s="1">
        <f t="shared" si="61"/>
        <v>0</v>
      </c>
      <c r="X112"/>
      <c r="Y112" s="695" t="s">
        <v>838</v>
      </c>
      <c r="Z112" s="695" t="s">
        <v>838</v>
      </c>
      <c r="AA112" s="695" t="s">
        <v>838</v>
      </c>
      <c r="AB112" s="695" t="s">
        <v>838</v>
      </c>
      <c r="AC112" s="695" t="s">
        <v>838</v>
      </c>
      <c r="AD112" s="695" t="s">
        <v>838</v>
      </c>
      <c r="AE112" s="695" t="s">
        <v>838</v>
      </c>
      <c r="AF112" s="695" t="s">
        <v>838</v>
      </c>
      <c r="AG112" s="695" t="s">
        <v>838</v>
      </c>
      <c r="AH112" s="695" t="s">
        <v>838</v>
      </c>
      <c r="AI112" s="695" t="s">
        <v>838</v>
      </c>
      <c r="AJ112" s="695" t="s">
        <v>838</v>
      </c>
      <c r="AK112" s="695" t="s">
        <v>838</v>
      </c>
      <c r="AL112"/>
      <c r="AM112"/>
      <c r="AN112" s="387">
        <f t="shared" si="62"/>
        <v>3</v>
      </c>
      <c r="AO112" s="387" t="str">
        <f t="shared" si="64"/>
        <v xml:space="preserve"> Q3</v>
      </c>
      <c r="AP112" s="474" t="str">
        <f t="shared" si="70"/>
        <v>地域性・アメニティへの配慮</v>
      </c>
      <c r="AQ112" s="363">
        <f t="shared" si="71"/>
        <v>0.3</v>
      </c>
      <c r="AR112" s="363">
        <f t="shared" si="72"/>
        <v>0.3</v>
      </c>
      <c r="AS112" s="363">
        <f t="shared" si="73"/>
        <v>0.3</v>
      </c>
      <c r="AT112" s="363">
        <f t="shared" si="74"/>
        <v>0.3</v>
      </c>
      <c r="AU112" s="363">
        <f t="shared" si="75"/>
        <v>0.3</v>
      </c>
      <c r="AV112" s="363">
        <f t="shared" si="76"/>
        <v>0.3</v>
      </c>
      <c r="AW112" s="363">
        <f t="shared" si="77"/>
        <v>0.3</v>
      </c>
      <c r="AX112" s="392">
        <f t="shared" si="78"/>
        <v>0.3</v>
      </c>
      <c r="AY112" s="363">
        <f t="shared" si="79"/>
        <v>0.3</v>
      </c>
      <c r="AZ112" s="363">
        <f t="shared" si="80"/>
        <v>0.3</v>
      </c>
      <c r="BA112" s="399">
        <f t="shared" si="81"/>
        <v>0</v>
      </c>
      <c r="BB112" s="363">
        <f t="shared" si="82"/>
        <v>0</v>
      </c>
      <c r="BC112" s="363">
        <f t="shared" si="83"/>
        <v>0</v>
      </c>
      <c r="BD112"/>
      <c r="BE112" s="387">
        <v>3</v>
      </c>
      <c r="BF112" s="444" t="s">
        <v>105</v>
      </c>
      <c r="BG112" s="481" t="s">
        <v>770</v>
      </c>
      <c r="BH112" s="363">
        <v>0.3</v>
      </c>
      <c r="BI112" s="363">
        <v>0.3</v>
      </c>
      <c r="BJ112" s="363">
        <v>0.3</v>
      </c>
      <c r="BK112" s="363">
        <v>0.3</v>
      </c>
      <c r="BL112" s="363">
        <v>0.3</v>
      </c>
      <c r="BM112" s="363">
        <v>0.3</v>
      </c>
      <c r="BN112" s="363">
        <v>0.3</v>
      </c>
      <c r="BO112" s="392">
        <v>0.3</v>
      </c>
      <c r="BP112" s="363">
        <v>0.3</v>
      </c>
      <c r="BQ112" s="429">
        <v>0.3</v>
      </c>
      <c r="BR112" s="547">
        <v>0</v>
      </c>
      <c r="BS112" s="429">
        <v>0</v>
      </c>
      <c r="BT112" s="429">
        <v>0</v>
      </c>
      <c r="BU112"/>
      <c r="BV112" s="387">
        <v>3</v>
      </c>
      <c r="BW112" s="444" t="s">
        <v>105</v>
      </c>
      <c r="BX112" s="481" t="s">
        <v>613</v>
      </c>
      <c r="BY112" s="429">
        <v>0.3</v>
      </c>
      <c r="BZ112" s="429">
        <v>0.3</v>
      </c>
      <c r="CA112" s="429">
        <v>0.3</v>
      </c>
      <c r="CB112" s="429">
        <v>0.3</v>
      </c>
      <c r="CC112" s="429">
        <v>0.3</v>
      </c>
      <c r="CD112" s="429">
        <v>0.3</v>
      </c>
      <c r="CE112" s="429">
        <v>0.3</v>
      </c>
      <c r="CF112" s="565">
        <v>0.3</v>
      </c>
      <c r="CG112" s="429">
        <v>0.3</v>
      </c>
      <c r="CH112" s="429">
        <v>0.3</v>
      </c>
      <c r="CI112" s="547"/>
      <c r="CJ112" s="429"/>
      <c r="CK112" s="429"/>
      <c r="CL112"/>
      <c r="CM112" s="387">
        <v>3</v>
      </c>
      <c r="CN112" s="444" t="s">
        <v>105</v>
      </c>
      <c r="CO112" s="481" t="s">
        <v>613</v>
      </c>
      <c r="CP112" s="429">
        <v>0.3</v>
      </c>
      <c r="CQ112" s="429">
        <v>0.3</v>
      </c>
      <c r="CR112" s="429">
        <v>0.3</v>
      </c>
      <c r="CS112" s="429">
        <v>0.3</v>
      </c>
      <c r="CT112" s="429">
        <v>0.3</v>
      </c>
      <c r="CU112" s="429">
        <v>0.3</v>
      </c>
      <c r="CV112" s="429">
        <v>0.3</v>
      </c>
      <c r="CW112" s="565">
        <v>0.3</v>
      </c>
      <c r="CX112" s="429">
        <v>0.3</v>
      </c>
      <c r="CY112" s="429">
        <v>0.3</v>
      </c>
      <c r="CZ112" s="547"/>
      <c r="DA112" s="429"/>
      <c r="DB112" s="429"/>
      <c r="DC112"/>
    </row>
    <row r="113" spans="1:107" s="361" customFormat="1" x14ac:dyDescent="0.15">
      <c r="A113"/>
      <c r="B113" s="200"/>
      <c r="C113" s="260">
        <v>3.1</v>
      </c>
      <c r="D113" s="261" t="s">
        <v>370</v>
      </c>
      <c r="E113" s="262"/>
      <c r="F113" s="741"/>
      <c r="G113"/>
      <c r="H113" s="778">
        <f>IF(SUMPRODUCT($Y$7:$AH$7,K113:T113)=0,0,SUMPRODUCT($Y$7:$AH$7,Y113:AH113)/SUMPRODUCT($Y$7:$AH$7,K113:T113))</f>
        <v>4</v>
      </c>
      <c r="I113" s="796">
        <f>IF(SUMPRODUCT($AI$7:$AK$7,U113:W113)=0,0,SUMPRODUCT($AI$7:$AK$7,AI113:AK115)/SUMPRODUCT($AI$7:$AK$7,U113:W113))</f>
        <v>0</v>
      </c>
      <c r="J113"/>
      <c r="K113" s="1">
        <f t="shared" si="65"/>
        <v>1</v>
      </c>
      <c r="L113" s="1">
        <f t="shared" si="65"/>
        <v>0</v>
      </c>
      <c r="M113" s="1">
        <f t="shared" si="65"/>
        <v>0</v>
      </c>
      <c r="N113" s="1">
        <f t="shared" si="63"/>
        <v>0</v>
      </c>
      <c r="O113" s="1">
        <f t="shared" si="63"/>
        <v>0</v>
      </c>
      <c r="P113" s="1">
        <f t="shared" si="63"/>
        <v>0</v>
      </c>
      <c r="Q113" s="1">
        <f t="shared" si="63"/>
        <v>0</v>
      </c>
      <c r="R113" s="1">
        <f t="shared" si="63"/>
        <v>0</v>
      </c>
      <c r="S113" s="1">
        <f t="shared" si="63"/>
        <v>0</v>
      </c>
      <c r="T113" s="1">
        <f t="shared" si="61"/>
        <v>0</v>
      </c>
      <c r="U113" s="1">
        <f t="shared" si="61"/>
        <v>0</v>
      </c>
      <c r="V113" s="1">
        <f t="shared" si="61"/>
        <v>0</v>
      </c>
      <c r="W113" s="1">
        <f t="shared" si="61"/>
        <v>0</v>
      </c>
      <c r="X113"/>
      <c r="Y113" s="679">
        <v>4</v>
      </c>
      <c r="Z113" s="679"/>
      <c r="AA113" s="679"/>
      <c r="AB113" s="679"/>
      <c r="AC113" s="679"/>
      <c r="AD113" s="679"/>
      <c r="AE113" s="679"/>
      <c r="AF113" s="679"/>
      <c r="AG113" s="679"/>
      <c r="AH113" s="679"/>
      <c r="AI113" s="707"/>
      <c r="AJ113" s="707"/>
      <c r="AK113" s="707"/>
      <c r="AL113"/>
      <c r="AM113"/>
      <c r="AN113" s="393" t="str">
        <f t="shared" si="62"/>
        <v>3.1</v>
      </c>
      <c r="AO113" s="393" t="str">
        <f t="shared" si="64"/>
        <v xml:space="preserve"> Q3 3</v>
      </c>
      <c r="AP113" s="443" t="str">
        <f t="shared" si="70"/>
        <v>地域性への配慮、快適性の向上</v>
      </c>
      <c r="AQ113" s="401">
        <f t="shared" si="71"/>
        <v>0.5</v>
      </c>
      <c r="AR113" s="401">
        <f t="shared" si="72"/>
        <v>0.5</v>
      </c>
      <c r="AS113" s="401">
        <f t="shared" si="73"/>
        <v>0.5</v>
      </c>
      <c r="AT113" s="401">
        <f t="shared" si="74"/>
        <v>0.5</v>
      </c>
      <c r="AU113" s="401">
        <f t="shared" si="75"/>
        <v>0.5</v>
      </c>
      <c r="AV113" s="401">
        <f t="shared" si="76"/>
        <v>0.5</v>
      </c>
      <c r="AW113" s="401">
        <f t="shared" si="77"/>
        <v>0.5</v>
      </c>
      <c r="AX113" s="401">
        <f t="shared" si="78"/>
        <v>0.5</v>
      </c>
      <c r="AY113" s="401">
        <f t="shared" si="79"/>
        <v>0.5</v>
      </c>
      <c r="AZ113" s="401">
        <f t="shared" si="80"/>
        <v>0.5</v>
      </c>
      <c r="BA113" s="402">
        <f t="shared" si="81"/>
        <v>0</v>
      </c>
      <c r="BB113" s="401">
        <f t="shared" si="82"/>
        <v>0</v>
      </c>
      <c r="BC113" s="401">
        <f t="shared" si="83"/>
        <v>0</v>
      </c>
      <c r="BD113"/>
      <c r="BE113" s="393" t="s">
        <v>614</v>
      </c>
      <c r="BF113" s="425" t="s">
        <v>106</v>
      </c>
      <c r="BG113" s="568" t="s">
        <v>616</v>
      </c>
      <c r="BH113" s="401">
        <v>0.5</v>
      </c>
      <c r="BI113" s="401">
        <v>0.5</v>
      </c>
      <c r="BJ113" s="401">
        <v>0.5</v>
      </c>
      <c r="BK113" s="401">
        <v>0.5</v>
      </c>
      <c r="BL113" s="401">
        <v>0.5</v>
      </c>
      <c r="BM113" s="401">
        <v>0.5</v>
      </c>
      <c r="BN113" s="401">
        <v>0.5</v>
      </c>
      <c r="BO113" s="401">
        <v>0.5</v>
      </c>
      <c r="BP113" s="401">
        <v>0.5</v>
      </c>
      <c r="BQ113" s="569">
        <v>0.5</v>
      </c>
      <c r="BR113" s="570">
        <v>0</v>
      </c>
      <c r="BS113" s="569">
        <v>0</v>
      </c>
      <c r="BT113" s="569">
        <v>0</v>
      </c>
      <c r="BU113"/>
      <c r="BV113" s="393" t="s">
        <v>615</v>
      </c>
      <c r="BW113" s="425" t="s">
        <v>106</v>
      </c>
      <c r="BX113" s="568" t="s">
        <v>617</v>
      </c>
      <c r="BY113" s="569">
        <v>0.5</v>
      </c>
      <c r="BZ113" s="569">
        <v>0.5</v>
      </c>
      <c r="CA113" s="569">
        <v>0.5</v>
      </c>
      <c r="CB113" s="569">
        <v>0.5</v>
      </c>
      <c r="CC113" s="569">
        <v>0.5</v>
      </c>
      <c r="CD113" s="569">
        <v>0.5</v>
      </c>
      <c r="CE113" s="569">
        <v>0.5</v>
      </c>
      <c r="CF113" s="569">
        <v>0.5</v>
      </c>
      <c r="CG113" s="569">
        <v>0.5</v>
      </c>
      <c r="CH113" s="569">
        <v>0.5</v>
      </c>
      <c r="CI113" s="570"/>
      <c r="CJ113" s="569"/>
      <c r="CK113" s="569"/>
      <c r="CL113"/>
      <c r="CM113" s="393" t="s">
        <v>615</v>
      </c>
      <c r="CN113" s="425" t="s">
        <v>106</v>
      </c>
      <c r="CO113" s="568" t="s">
        <v>617</v>
      </c>
      <c r="CP113" s="569">
        <v>0.5</v>
      </c>
      <c r="CQ113" s="569">
        <v>0.5</v>
      </c>
      <c r="CR113" s="569">
        <v>0.5</v>
      </c>
      <c r="CS113" s="569">
        <v>0.5</v>
      </c>
      <c r="CT113" s="569">
        <v>0.5</v>
      </c>
      <c r="CU113" s="569">
        <v>0.5</v>
      </c>
      <c r="CV113" s="569">
        <v>0.5</v>
      </c>
      <c r="CW113" s="569">
        <v>0.5</v>
      </c>
      <c r="CX113" s="569">
        <v>0.5</v>
      </c>
      <c r="CY113" s="569">
        <v>0.5</v>
      </c>
      <c r="CZ113" s="570"/>
      <c r="DA113" s="569"/>
      <c r="DB113" s="569"/>
      <c r="DC113"/>
    </row>
    <row r="114" spans="1:107" s="361" customFormat="1" ht="14.25" thickBot="1" x14ac:dyDescent="0.2">
      <c r="A114"/>
      <c r="B114" s="311"/>
      <c r="C114" s="263">
        <v>3.2</v>
      </c>
      <c r="D114" s="254" t="s">
        <v>371</v>
      </c>
      <c r="E114" s="264"/>
      <c r="F114" s="739"/>
      <c r="G114"/>
      <c r="H114" s="776">
        <f>IF(SUMPRODUCT($Y$7:$AH$7,K114:T114)=0,0,SUMPRODUCT($Y$7:$AH$7,Y114:AH114)/SUMPRODUCT($Y$7:$AH$7,K114:T114))</f>
        <v>4</v>
      </c>
      <c r="I114" s="795">
        <f>IF(SUMPRODUCT($AI$7:$AK$7,U114:W114)=0,0,SUMPRODUCT($AI$7:$AK$7,AI114:AK116)/SUMPRODUCT($AI$7:$AK$7,U114:W114))</f>
        <v>0</v>
      </c>
      <c r="J114"/>
      <c r="K114" s="1">
        <f t="shared" si="65"/>
        <v>1</v>
      </c>
      <c r="L114" s="1">
        <f t="shared" si="65"/>
        <v>0</v>
      </c>
      <c r="M114" s="1">
        <f t="shared" si="65"/>
        <v>0</v>
      </c>
      <c r="N114" s="1">
        <f t="shared" si="63"/>
        <v>0</v>
      </c>
      <c r="O114" s="1">
        <f t="shared" si="63"/>
        <v>0</v>
      </c>
      <c r="P114" s="1">
        <f t="shared" si="63"/>
        <v>0</v>
      </c>
      <c r="Q114" s="1">
        <f t="shared" si="63"/>
        <v>0</v>
      </c>
      <c r="R114" s="1">
        <f t="shared" si="63"/>
        <v>0</v>
      </c>
      <c r="S114" s="1">
        <f t="shared" si="63"/>
        <v>0</v>
      </c>
      <c r="T114" s="1">
        <f t="shared" si="61"/>
        <v>0</v>
      </c>
      <c r="U114" s="1">
        <f t="shared" si="61"/>
        <v>0</v>
      </c>
      <c r="V114" s="1">
        <f t="shared" si="61"/>
        <v>0</v>
      </c>
      <c r="W114" s="1">
        <f t="shared" si="61"/>
        <v>0</v>
      </c>
      <c r="X114"/>
      <c r="Y114" s="674">
        <v>4</v>
      </c>
      <c r="Z114" s="674"/>
      <c r="AA114" s="674"/>
      <c r="AB114" s="674"/>
      <c r="AC114" s="674"/>
      <c r="AD114" s="674"/>
      <c r="AE114" s="674"/>
      <c r="AF114" s="674"/>
      <c r="AG114" s="674"/>
      <c r="AH114" s="674"/>
      <c r="AI114" s="683"/>
      <c r="AJ114" s="683"/>
      <c r="AK114" s="683"/>
      <c r="AL114"/>
      <c r="AM114"/>
      <c r="AN114" s="393" t="str">
        <f t="shared" si="62"/>
        <v>3.2</v>
      </c>
      <c r="AO114" s="393" t="str">
        <f t="shared" si="64"/>
        <v xml:space="preserve"> Q3 3</v>
      </c>
      <c r="AP114" s="443" t="str">
        <f t="shared" si="70"/>
        <v>敷地内温熱環境の向上</v>
      </c>
      <c r="AQ114" s="401">
        <f t="shared" si="71"/>
        <v>0.5</v>
      </c>
      <c r="AR114" s="401">
        <f t="shared" si="72"/>
        <v>0.5</v>
      </c>
      <c r="AS114" s="401">
        <f t="shared" si="73"/>
        <v>0.5</v>
      </c>
      <c r="AT114" s="401">
        <f t="shared" si="74"/>
        <v>0.5</v>
      </c>
      <c r="AU114" s="401">
        <f t="shared" si="75"/>
        <v>0.5</v>
      </c>
      <c r="AV114" s="401">
        <f t="shared" si="76"/>
        <v>0.5</v>
      </c>
      <c r="AW114" s="401">
        <f t="shared" si="77"/>
        <v>0.5</v>
      </c>
      <c r="AX114" s="401">
        <f t="shared" si="78"/>
        <v>0.5</v>
      </c>
      <c r="AY114" s="401">
        <f t="shared" si="79"/>
        <v>0.5</v>
      </c>
      <c r="AZ114" s="401">
        <f t="shared" si="80"/>
        <v>0.5</v>
      </c>
      <c r="BA114" s="402">
        <f t="shared" si="81"/>
        <v>0</v>
      </c>
      <c r="BB114" s="401">
        <f t="shared" si="82"/>
        <v>0</v>
      </c>
      <c r="BC114" s="401">
        <f t="shared" si="83"/>
        <v>0</v>
      </c>
      <c r="BD114"/>
      <c r="BE114" s="393" t="s">
        <v>618</v>
      </c>
      <c r="BF114" s="425" t="s">
        <v>106</v>
      </c>
      <c r="BG114" s="568" t="s">
        <v>620</v>
      </c>
      <c r="BH114" s="401">
        <v>0.5</v>
      </c>
      <c r="BI114" s="401">
        <v>0.5</v>
      </c>
      <c r="BJ114" s="401">
        <v>0.5</v>
      </c>
      <c r="BK114" s="401">
        <v>0.5</v>
      </c>
      <c r="BL114" s="401">
        <v>0.5</v>
      </c>
      <c r="BM114" s="401">
        <v>0.5</v>
      </c>
      <c r="BN114" s="401">
        <v>0.5</v>
      </c>
      <c r="BO114" s="401">
        <v>0.5</v>
      </c>
      <c r="BP114" s="401">
        <v>0.5</v>
      </c>
      <c r="BQ114" s="569">
        <v>0.5</v>
      </c>
      <c r="BR114" s="570">
        <v>0</v>
      </c>
      <c r="BS114" s="569">
        <v>0</v>
      </c>
      <c r="BT114" s="569">
        <v>0</v>
      </c>
      <c r="BU114"/>
      <c r="BV114" s="393" t="s">
        <v>619</v>
      </c>
      <c r="BW114" s="425" t="s">
        <v>106</v>
      </c>
      <c r="BX114" s="568" t="s">
        <v>621</v>
      </c>
      <c r="BY114" s="569">
        <v>0.5</v>
      </c>
      <c r="BZ114" s="569">
        <v>0.5</v>
      </c>
      <c r="CA114" s="569">
        <v>0.5</v>
      </c>
      <c r="CB114" s="569">
        <v>0.5</v>
      </c>
      <c r="CC114" s="569">
        <v>0.5</v>
      </c>
      <c r="CD114" s="569">
        <v>0.5</v>
      </c>
      <c r="CE114" s="569">
        <v>0.5</v>
      </c>
      <c r="CF114" s="569">
        <v>0.5</v>
      </c>
      <c r="CG114" s="569">
        <v>0.5</v>
      </c>
      <c r="CH114" s="569">
        <v>0.5</v>
      </c>
      <c r="CI114" s="570"/>
      <c r="CJ114" s="569"/>
      <c r="CK114" s="569"/>
      <c r="CL114"/>
      <c r="CM114" s="393" t="s">
        <v>619</v>
      </c>
      <c r="CN114" s="425" t="s">
        <v>106</v>
      </c>
      <c r="CO114" s="568" t="s">
        <v>621</v>
      </c>
      <c r="CP114" s="569">
        <v>0.5</v>
      </c>
      <c r="CQ114" s="569">
        <v>0.5</v>
      </c>
      <c r="CR114" s="569">
        <v>0.5</v>
      </c>
      <c r="CS114" s="569">
        <v>0.5</v>
      </c>
      <c r="CT114" s="569">
        <v>0.5</v>
      </c>
      <c r="CU114" s="569">
        <v>0.5</v>
      </c>
      <c r="CV114" s="569">
        <v>0.5</v>
      </c>
      <c r="CW114" s="569">
        <v>0.5</v>
      </c>
      <c r="CX114" s="569">
        <v>0.5</v>
      </c>
      <c r="CY114" s="569">
        <v>0.5</v>
      </c>
      <c r="CZ114" s="570"/>
      <c r="DA114" s="569"/>
      <c r="DB114" s="569"/>
      <c r="DC114"/>
    </row>
    <row r="115" spans="1:107" s="361" customFormat="1" ht="14.25" hidden="1" thickBot="1" x14ac:dyDescent="0.2">
      <c r="A115"/>
      <c r="B115" s="490"/>
      <c r="C115" s="491"/>
      <c r="D115" s="492"/>
      <c r="E115" s="493"/>
      <c r="F115" s="747"/>
      <c r="G115"/>
      <c r="H115" s="779">
        <f t="shared" si="66"/>
        <v>0</v>
      </c>
      <c r="I115" s="700">
        <f t="shared" si="67"/>
        <v>0</v>
      </c>
      <c r="J115"/>
      <c r="K115" s="1">
        <f t="shared" si="65"/>
        <v>0</v>
      </c>
      <c r="L115" s="1">
        <f t="shared" si="65"/>
        <v>0</v>
      </c>
      <c r="M115" s="1">
        <f t="shared" si="65"/>
        <v>0</v>
      </c>
      <c r="N115" s="1">
        <f t="shared" si="63"/>
        <v>0</v>
      </c>
      <c r="O115" s="1">
        <f t="shared" si="63"/>
        <v>0</v>
      </c>
      <c r="P115" s="1">
        <f t="shared" si="63"/>
        <v>0</v>
      </c>
      <c r="Q115" s="1">
        <f t="shared" si="63"/>
        <v>0</v>
      </c>
      <c r="R115" s="1">
        <f t="shared" si="63"/>
        <v>0</v>
      </c>
      <c r="S115" s="1">
        <f t="shared" si="63"/>
        <v>0</v>
      </c>
      <c r="T115" s="1">
        <f t="shared" si="61"/>
        <v>0</v>
      </c>
      <c r="U115" s="1">
        <f t="shared" si="61"/>
        <v>0</v>
      </c>
      <c r="V115" s="1">
        <f t="shared" si="61"/>
        <v>0</v>
      </c>
      <c r="W115" s="1">
        <f t="shared" si="61"/>
        <v>0</v>
      </c>
      <c r="X115"/>
      <c r="Y115" s="681"/>
      <c r="Z115" s="681"/>
      <c r="AA115" s="681"/>
      <c r="AB115" s="681"/>
      <c r="AC115" s="681"/>
      <c r="AD115" s="681"/>
      <c r="AE115" s="681"/>
      <c r="AF115" s="681"/>
      <c r="AG115" s="681"/>
      <c r="AH115" s="681"/>
      <c r="AI115" s="681"/>
      <c r="AJ115" s="681"/>
      <c r="AK115" s="681"/>
      <c r="AL115"/>
      <c r="AM115"/>
      <c r="AN115" s="387">
        <f t="shared" si="62"/>
        <v>0</v>
      </c>
      <c r="AO115" s="387" t="str">
        <f t="shared" si="64"/>
        <v xml:space="preserve"> Q</v>
      </c>
      <c r="AP115" s="474">
        <f t="shared" si="70"/>
        <v>0</v>
      </c>
      <c r="AQ115" s="363">
        <f t="shared" si="71"/>
        <v>0</v>
      </c>
      <c r="AR115" s="363">
        <f t="shared" si="72"/>
        <v>0</v>
      </c>
      <c r="AS115" s="363">
        <f t="shared" si="73"/>
        <v>0</v>
      </c>
      <c r="AT115" s="363">
        <f t="shared" si="74"/>
        <v>0</v>
      </c>
      <c r="AU115" s="363">
        <f t="shared" si="75"/>
        <v>0</v>
      </c>
      <c r="AV115" s="363">
        <f t="shared" si="76"/>
        <v>0</v>
      </c>
      <c r="AW115" s="363">
        <f t="shared" si="77"/>
        <v>0</v>
      </c>
      <c r="AX115" s="392">
        <f t="shared" si="78"/>
        <v>0</v>
      </c>
      <c r="AY115" s="363">
        <f t="shared" si="79"/>
        <v>0</v>
      </c>
      <c r="AZ115" s="363">
        <f t="shared" si="80"/>
        <v>0</v>
      </c>
      <c r="BA115" s="399">
        <f t="shared" si="81"/>
        <v>0</v>
      </c>
      <c r="BB115" s="363">
        <f t="shared" si="82"/>
        <v>0</v>
      </c>
      <c r="BC115" s="363">
        <f t="shared" si="83"/>
        <v>0</v>
      </c>
      <c r="BD115"/>
      <c r="BE115" s="387"/>
      <c r="BF115" s="444" t="s">
        <v>17</v>
      </c>
      <c r="BG115" s="481"/>
      <c r="BH115" s="429">
        <v>0</v>
      </c>
      <c r="BI115" s="429">
        <v>0</v>
      </c>
      <c r="BJ115" s="429">
        <v>0</v>
      </c>
      <c r="BK115" s="429">
        <v>0</v>
      </c>
      <c r="BL115" s="429">
        <v>0</v>
      </c>
      <c r="BM115" s="429">
        <v>0</v>
      </c>
      <c r="BN115" s="429">
        <v>0</v>
      </c>
      <c r="BO115" s="565">
        <v>0</v>
      </c>
      <c r="BP115" s="429">
        <v>0</v>
      </c>
      <c r="BQ115" s="429">
        <v>0</v>
      </c>
      <c r="BR115" s="547">
        <v>0</v>
      </c>
      <c r="BS115" s="429">
        <v>0</v>
      </c>
      <c r="BT115" s="429">
        <v>0</v>
      </c>
      <c r="BU115"/>
      <c r="BV115" s="387"/>
      <c r="BW115" s="444" t="s">
        <v>17</v>
      </c>
      <c r="BX115" s="481"/>
      <c r="BY115" s="429"/>
      <c r="BZ115" s="429"/>
      <c r="CA115" s="429"/>
      <c r="CB115" s="429"/>
      <c r="CC115" s="429"/>
      <c r="CD115" s="429"/>
      <c r="CE115" s="429"/>
      <c r="CF115" s="565"/>
      <c r="CG115" s="429"/>
      <c r="CH115" s="429"/>
      <c r="CI115" s="547"/>
      <c r="CJ115" s="429"/>
      <c r="CK115" s="429"/>
      <c r="CL115"/>
      <c r="CM115" s="387"/>
      <c r="CN115" s="444" t="s">
        <v>17</v>
      </c>
      <c r="CO115" s="481"/>
      <c r="CP115" s="429"/>
      <c r="CQ115" s="429"/>
      <c r="CR115" s="429"/>
      <c r="CS115" s="429"/>
      <c r="CT115" s="429"/>
      <c r="CU115" s="429"/>
      <c r="CV115" s="429"/>
      <c r="CW115" s="565"/>
      <c r="CX115" s="429"/>
      <c r="CY115" s="429"/>
      <c r="CZ115" s="547"/>
      <c r="DA115" s="429"/>
      <c r="DB115" s="429"/>
      <c r="DC115"/>
    </row>
    <row r="116" spans="1:107" s="361" customFormat="1" ht="15" thickBot="1" x14ac:dyDescent="0.2">
      <c r="A116"/>
      <c r="B116" s="267" t="s">
        <v>372</v>
      </c>
      <c r="C116" s="268"/>
      <c r="D116" s="268"/>
      <c r="E116" s="268"/>
      <c r="F116" s="748"/>
      <c r="G116"/>
      <c r="H116" s="788"/>
      <c r="I116" s="710"/>
      <c r="J116"/>
      <c r="K116" s="1">
        <f t="shared" si="65"/>
        <v>0</v>
      </c>
      <c r="L116" s="1">
        <f t="shared" si="65"/>
        <v>0</v>
      </c>
      <c r="M116" s="1">
        <f t="shared" si="65"/>
        <v>0</v>
      </c>
      <c r="N116" s="1">
        <f t="shared" si="63"/>
        <v>0</v>
      </c>
      <c r="O116" s="1">
        <f t="shared" si="63"/>
        <v>0</v>
      </c>
      <c r="P116" s="1">
        <f t="shared" si="63"/>
        <v>0</v>
      </c>
      <c r="Q116" s="1">
        <f t="shared" si="63"/>
        <v>0</v>
      </c>
      <c r="R116" s="1">
        <f t="shared" si="63"/>
        <v>0</v>
      </c>
      <c r="S116" s="1">
        <f t="shared" si="63"/>
        <v>0</v>
      </c>
      <c r="T116" s="1">
        <f t="shared" si="61"/>
        <v>0</v>
      </c>
      <c r="U116" s="1">
        <f t="shared" si="61"/>
        <v>0</v>
      </c>
      <c r="V116" s="1">
        <f t="shared" si="61"/>
        <v>0</v>
      </c>
      <c r="W116" s="1">
        <f t="shared" si="61"/>
        <v>0</v>
      </c>
      <c r="X116"/>
      <c r="Y116" s="711"/>
      <c r="Z116" s="711"/>
      <c r="AA116" s="711"/>
      <c r="AB116" s="711"/>
      <c r="AC116" s="711"/>
      <c r="AD116" s="711"/>
      <c r="AE116" s="711"/>
      <c r="AF116" s="711"/>
      <c r="AG116" s="711"/>
      <c r="AH116" s="711"/>
      <c r="AI116" s="711"/>
      <c r="AJ116" s="711"/>
      <c r="AK116" s="711"/>
      <c r="AL116"/>
      <c r="AM116"/>
      <c r="AN116" s="537" t="str">
        <f t="shared" ref="AN116:AN151" si="85">IF($AN$3=1,BV116,CM116)</f>
        <v>LR</v>
      </c>
      <c r="AO116" s="537" t="str">
        <f t="shared" si="64"/>
        <v xml:space="preserve"> </v>
      </c>
      <c r="AP116" s="571" t="str">
        <f t="shared" si="70"/>
        <v>建築物の環境負荷低減性</v>
      </c>
      <c r="AQ116" s="405">
        <f t="shared" si="71"/>
        <v>0</v>
      </c>
      <c r="AR116" s="405">
        <f t="shared" si="72"/>
        <v>0</v>
      </c>
      <c r="AS116" s="405">
        <f t="shared" si="73"/>
        <v>0</v>
      </c>
      <c r="AT116" s="405">
        <f t="shared" si="74"/>
        <v>0</v>
      </c>
      <c r="AU116" s="405">
        <f t="shared" si="75"/>
        <v>0</v>
      </c>
      <c r="AV116" s="405">
        <f t="shared" si="76"/>
        <v>0</v>
      </c>
      <c r="AW116" s="405">
        <f t="shared" si="77"/>
        <v>0</v>
      </c>
      <c r="AX116" s="406">
        <f t="shared" si="78"/>
        <v>0</v>
      </c>
      <c r="AY116" s="405">
        <f t="shared" si="79"/>
        <v>0</v>
      </c>
      <c r="AZ116" s="405">
        <f t="shared" si="80"/>
        <v>0</v>
      </c>
      <c r="BA116" s="407">
        <f t="shared" si="81"/>
        <v>0</v>
      </c>
      <c r="BB116" s="408">
        <f t="shared" si="82"/>
        <v>0</v>
      </c>
      <c r="BC116" s="408">
        <f t="shared" si="83"/>
        <v>0</v>
      </c>
      <c r="BD116"/>
      <c r="BE116" s="537" t="s">
        <v>771</v>
      </c>
      <c r="BF116" s="535" t="s">
        <v>151</v>
      </c>
      <c r="BG116" s="536" t="s">
        <v>152</v>
      </c>
      <c r="BH116" s="539">
        <v>0</v>
      </c>
      <c r="BI116" s="539">
        <v>0</v>
      </c>
      <c r="BJ116" s="539">
        <v>0</v>
      </c>
      <c r="BK116" s="539">
        <v>0</v>
      </c>
      <c r="BL116" s="539">
        <v>0</v>
      </c>
      <c r="BM116" s="539">
        <v>0</v>
      </c>
      <c r="BN116" s="539">
        <v>0</v>
      </c>
      <c r="BO116" s="540">
        <v>0</v>
      </c>
      <c r="BP116" s="539">
        <v>0</v>
      </c>
      <c r="BQ116" s="539">
        <v>0</v>
      </c>
      <c r="BR116" s="541">
        <v>0</v>
      </c>
      <c r="BS116" s="542">
        <v>0</v>
      </c>
      <c r="BT116" s="542">
        <v>0</v>
      </c>
      <c r="BU116"/>
      <c r="BV116" s="537" t="s">
        <v>622</v>
      </c>
      <c r="BW116" s="535" t="s">
        <v>151</v>
      </c>
      <c r="BX116" s="536" t="s">
        <v>152</v>
      </c>
      <c r="BY116" s="539"/>
      <c r="BZ116" s="539"/>
      <c r="CA116" s="539"/>
      <c r="CB116" s="539"/>
      <c r="CC116" s="539"/>
      <c r="CD116" s="539"/>
      <c r="CE116" s="539"/>
      <c r="CF116" s="540"/>
      <c r="CG116" s="539"/>
      <c r="CH116" s="539"/>
      <c r="CI116" s="541"/>
      <c r="CJ116" s="542"/>
      <c r="CK116" s="542"/>
      <c r="CL116"/>
      <c r="CM116" s="537" t="s">
        <v>622</v>
      </c>
      <c r="CN116" s="535" t="s">
        <v>151</v>
      </c>
      <c r="CO116" s="536" t="s">
        <v>152</v>
      </c>
      <c r="CP116" s="539"/>
      <c r="CQ116" s="539"/>
      <c r="CR116" s="539"/>
      <c r="CS116" s="539"/>
      <c r="CT116" s="539"/>
      <c r="CU116" s="539"/>
      <c r="CV116" s="539"/>
      <c r="CW116" s="540"/>
      <c r="CX116" s="539"/>
      <c r="CY116" s="539"/>
      <c r="CZ116" s="541"/>
      <c r="DA116" s="542"/>
      <c r="DB116" s="542"/>
      <c r="DC116"/>
    </row>
    <row r="117" spans="1:107" s="361" customFormat="1" ht="14.25" thickBot="1" x14ac:dyDescent="0.2">
      <c r="A117"/>
      <c r="B117" s="271" t="s">
        <v>373</v>
      </c>
      <c r="C117" s="198"/>
      <c r="D117" s="198" t="s">
        <v>374</v>
      </c>
      <c r="E117" s="198"/>
      <c r="F117" s="749"/>
      <c r="G117"/>
      <c r="H117" s="789"/>
      <c r="I117" s="713"/>
      <c r="J117"/>
      <c r="K117" s="1">
        <f t="shared" si="65"/>
        <v>1</v>
      </c>
      <c r="L117" s="1">
        <f t="shared" si="65"/>
        <v>1</v>
      </c>
      <c r="M117" s="1">
        <f t="shared" si="65"/>
        <v>1</v>
      </c>
      <c r="N117" s="1">
        <f t="shared" si="63"/>
        <v>1</v>
      </c>
      <c r="O117" s="1">
        <f t="shared" si="63"/>
        <v>1</v>
      </c>
      <c r="P117" s="1">
        <f t="shared" si="63"/>
        <v>1</v>
      </c>
      <c r="Q117" s="1">
        <f t="shared" si="63"/>
        <v>1</v>
      </c>
      <c r="R117" s="1">
        <f t="shared" si="63"/>
        <v>1</v>
      </c>
      <c r="S117" s="1">
        <f t="shared" si="63"/>
        <v>1</v>
      </c>
      <c r="T117" s="1">
        <f t="shared" si="61"/>
        <v>1</v>
      </c>
      <c r="U117" s="1">
        <f t="shared" si="61"/>
        <v>1</v>
      </c>
      <c r="V117" s="1">
        <f t="shared" si="61"/>
        <v>1</v>
      </c>
      <c r="W117" s="1">
        <f t="shared" si="61"/>
        <v>1</v>
      </c>
      <c r="X117"/>
      <c r="Y117" s="698" t="str">
        <f>Y$6</f>
        <v>事務所</v>
      </c>
      <c r="Z117" s="698" t="str">
        <f t="shared" ref="Z117:AK117" si="86">Z$6</f>
        <v>学校</v>
      </c>
      <c r="AA117" s="698" t="str">
        <f t="shared" si="86"/>
        <v>物販店</v>
      </c>
      <c r="AB117" s="698" t="str">
        <f t="shared" si="86"/>
        <v>飲食店</v>
      </c>
      <c r="AC117" s="698" t="str">
        <f t="shared" si="86"/>
        <v>病院</v>
      </c>
      <c r="AD117" s="698" t="str">
        <f t="shared" si="86"/>
        <v>ホテル</v>
      </c>
      <c r="AE117" s="698" t="str">
        <f t="shared" si="86"/>
        <v>集合住宅</v>
      </c>
      <c r="AF117" s="698" t="str">
        <f t="shared" si="86"/>
        <v>集会所</v>
      </c>
      <c r="AG117" s="698" t="str">
        <f t="shared" si="86"/>
        <v>工場</v>
      </c>
      <c r="AH117" s="698" t="str">
        <f t="shared" si="86"/>
        <v>小中高</v>
      </c>
      <c r="AI117" s="698" t="str">
        <f t="shared" si="86"/>
        <v>病院o</v>
      </c>
      <c r="AJ117" s="698" t="str">
        <f t="shared" si="86"/>
        <v>ホテルo</v>
      </c>
      <c r="AK117" s="698" t="str">
        <f t="shared" si="86"/>
        <v>集合住宅o</v>
      </c>
      <c r="AL117"/>
      <c r="AM117"/>
      <c r="AN117" s="355" t="str">
        <f t="shared" si="85"/>
        <v>LR1</v>
      </c>
      <c r="AO117" s="355" t="str">
        <f t="shared" ref="AO117:AO152" si="87">IF($AN$3=1,BW117,CN117)</f>
        <v>LR</v>
      </c>
      <c r="AP117" s="543" t="str">
        <f t="shared" si="70"/>
        <v>エネルギー</v>
      </c>
      <c r="AQ117" s="359">
        <f t="shared" si="71"/>
        <v>0.4</v>
      </c>
      <c r="AR117" s="359">
        <f t="shared" si="72"/>
        <v>0.4</v>
      </c>
      <c r="AS117" s="359">
        <f t="shared" si="73"/>
        <v>0.4</v>
      </c>
      <c r="AT117" s="359">
        <f t="shared" si="74"/>
        <v>0.4</v>
      </c>
      <c r="AU117" s="359">
        <f t="shared" si="75"/>
        <v>0.4</v>
      </c>
      <c r="AV117" s="359">
        <f t="shared" si="76"/>
        <v>0.4</v>
      </c>
      <c r="AW117" s="359">
        <f t="shared" si="77"/>
        <v>0.4</v>
      </c>
      <c r="AX117" s="359">
        <f t="shared" si="78"/>
        <v>0.4</v>
      </c>
      <c r="AY117" s="359">
        <f t="shared" si="79"/>
        <v>0.4</v>
      </c>
      <c r="AZ117" s="359">
        <f t="shared" si="80"/>
        <v>0.4</v>
      </c>
      <c r="BA117" s="398">
        <f t="shared" si="81"/>
        <v>0</v>
      </c>
      <c r="BB117" s="359">
        <f t="shared" si="82"/>
        <v>0</v>
      </c>
      <c r="BC117" s="359">
        <f t="shared" si="83"/>
        <v>0</v>
      </c>
      <c r="BD117"/>
      <c r="BE117" s="355" t="s">
        <v>772</v>
      </c>
      <c r="BF117" s="544" t="s">
        <v>624</v>
      </c>
      <c r="BG117" s="543" t="s">
        <v>626</v>
      </c>
      <c r="BH117" s="545">
        <v>0.4</v>
      </c>
      <c r="BI117" s="545">
        <v>0.4</v>
      </c>
      <c r="BJ117" s="545">
        <v>0.4</v>
      </c>
      <c r="BK117" s="545">
        <v>0.4</v>
      </c>
      <c r="BL117" s="545">
        <v>0.4</v>
      </c>
      <c r="BM117" s="545">
        <v>0.4</v>
      </c>
      <c r="BN117" s="545">
        <v>0.4</v>
      </c>
      <c r="BO117" s="545">
        <v>0.4</v>
      </c>
      <c r="BP117" s="545">
        <v>0.4</v>
      </c>
      <c r="BQ117" s="545">
        <v>0.4</v>
      </c>
      <c r="BR117" s="546"/>
      <c r="BS117" s="545"/>
      <c r="BT117" s="545"/>
      <c r="BU117"/>
      <c r="BV117" s="355" t="s">
        <v>623</v>
      </c>
      <c r="BW117" s="544" t="s">
        <v>625</v>
      </c>
      <c r="BX117" s="543" t="s">
        <v>627</v>
      </c>
      <c r="BY117" s="545">
        <v>0.4</v>
      </c>
      <c r="BZ117" s="545">
        <v>0.4</v>
      </c>
      <c r="CA117" s="545">
        <v>0.4</v>
      </c>
      <c r="CB117" s="545">
        <v>0.4</v>
      </c>
      <c r="CC117" s="545">
        <v>0.4</v>
      </c>
      <c r="CD117" s="545">
        <v>0.4</v>
      </c>
      <c r="CE117" s="545">
        <v>0.4</v>
      </c>
      <c r="CF117" s="545">
        <v>0.4</v>
      </c>
      <c r="CG117" s="545">
        <v>0.4</v>
      </c>
      <c r="CH117" s="545">
        <v>0.4</v>
      </c>
      <c r="CI117" s="546"/>
      <c r="CJ117" s="545"/>
      <c r="CK117" s="545"/>
      <c r="CL117"/>
      <c r="CM117" s="355" t="s">
        <v>623</v>
      </c>
      <c r="CN117" s="544" t="s">
        <v>625</v>
      </c>
      <c r="CO117" s="543" t="s">
        <v>627</v>
      </c>
      <c r="CP117" s="545">
        <v>0.4</v>
      </c>
      <c r="CQ117" s="545">
        <v>0.4</v>
      </c>
      <c r="CR117" s="545">
        <v>0.4</v>
      </c>
      <c r="CS117" s="545">
        <v>0.4</v>
      </c>
      <c r="CT117" s="545">
        <v>0.4</v>
      </c>
      <c r="CU117" s="545">
        <v>0.4</v>
      </c>
      <c r="CV117" s="545">
        <v>0.4</v>
      </c>
      <c r="CW117" s="545">
        <v>0.4</v>
      </c>
      <c r="CX117" s="545">
        <v>0.4</v>
      </c>
      <c r="CY117" s="545">
        <v>0.4</v>
      </c>
      <c r="CZ117" s="546"/>
      <c r="DA117" s="545"/>
      <c r="DB117" s="545"/>
      <c r="DC117"/>
    </row>
    <row r="118" spans="1:107" s="361" customFormat="1" ht="14.25" thickBot="1" x14ac:dyDescent="0.2">
      <c r="A118"/>
      <c r="B118" s="200">
        <v>1</v>
      </c>
      <c r="C118" s="202" t="s">
        <v>628</v>
      </c>
      <c r="D118" s="202"/>
      <c r="E118" s="202"/>
      <c r="F118" s="750"/>
      <c r="G118"/>
      <c r="H118" s="775">
        <f>IF(SUMPRODUCT($Y$7:$AH$7,K118:T118)=0,0,SUMPRODUCT($Y$7:$AH$7,Y118:AH118)/SUMPRODUCT($Y$7:$AH$7,K118:T118))</f>
        <v>0</v>
      </c>
      <c r="I118" s="794">
        <f>IF(SUMPRODUCT($AI$7:$AK$7,U118:W118)=0,0,SUMPRODUCT($AI$7:$AK$7,AI118:AK120)/SUMPRODUCT($AI$7:$AK$7,U118:W118))</f>
        <v>0</v>
      </c>
      <c r="J118"/>
      <c r="K118" s="1">
        <f t="shared" si="65"/>
        <v>0</v>
      </c>
      <c r="L118" s="1">
        <f t="shared" si="65"/>
        <v>0</v>
      </c>
      <c r="M118" s="1">
        <f t="shared" si="65"/>
        <v>0</v>
      </c>
      <c r="N118" s="1">
        <f t="shared" si="63"/>
        <v>0</v>
      </c>
      <c r="O118" s="1">
        <f t="shared" si="63"/>
        <v>0</v>
      </c>
      <c r="P118" s="1">
        <f t="shared" si="63"/>
        <v>0</v>
      </c>
      <c r="Q118" s="1">
        <f t="shared" si="63"/>
        <v>0</v>
      </c>
      <c r="R118" s="1">
        <f t="shared" si="63"/>
        <v>0</v>
      </c>
      <c r="S118" s="1">
        <f t="shared" si="63"/>
        <v>0</v>
      </c>
      <c r="T118" s="1">
        <f t="shared" si="61"/>
        <v>0</v>
      </c>
      <c r="U118" s="1">
        <f t="shared" si="61"/>
        <v>0</v>
      </c>
      <c r="V118" s="1">
        <f t="shared" si="61"/>
        <v>0</v>
      </c>
      <c r="W118" s="1">
        <f t="shared" si="61"/>
        <v>0</v>
      </c>
      <c r="X118"/>
      <c r="Y118" s="695" t="s">
        <v>839</v>
      </c>
      <c r="Z118" s="695" t="s">
        <v>839</v>
      </c>
      <c r="AA118" s="695" t="s">
        <v>839</v>
      </c>
      <c r="AB118" s="695" t="s">
        <v>839</v>
      </c>
      <c r="AC118" s="695" t="s">
        <v>839</v>
      </c>
      <c r="AD118" s="695" t="s">
        <v>839</v>
      </c>
      <c r="AE118" s="695" t="s">
        <v>839</v>
      </c>
      <c r="AF118" s="695" t="s">
        <v>839</v>
      </c>
      <c r="AG118" s="695" t="s">
        <v>839</v>
      </c>
      <c r="AH118" s="695" t="s">
        <v>839</v>
      </c>
      <c r="AI118" s="695" t="s">
        <v>839</v>
      </c>
      <c r="AJ118" s="695" t="s">
        <v>839</v>
      </c>
      <c r="AK118" s="695" t="s">
        <v>839</v>
      </c>
      <c r="AL118"/>
      <c r="AM118"/>
      <c r="AN118" s="409">
        <f t="shared" si="85"/>
        <v>1</v>
      </c>
      <c r="AO118" s="387" t="str">
        <f t="shared" si="87"/>
        <v>LR1</v>
      </c>
      <c r="AP118" s="474" t="str">
        <f t="shared" si="70"/>
        <v>建物外皮の熱負荷抑制</v>
      </c>
      <c r="AQ118" s="389">
        <f t="shared" si="71"/>
        <v>0.2</v>
      </c>
      <c r="AR118" s="389">
        <f t="shared" si="72"/>
        <v>0.2</v>
      </c>
      <c r="AS118" s="389">
        <f t="shared" si="73"/>
        <v>0.2</v>
      </c>
      <c r="AT118" s="389">
        <f t="shared" si="74"/>
        <v>0.2</v>
      </c>
      <c r="AU118" s="389">
        <f t="shared" si="75"/>
        <v>0.2</v>
      </c>
      <c r="AV118" s="389">
        <f t="shared" si="76"/>
        <v>0.2</v>
      </c>
      <c r="AW118" s="389">
        <f t="shared" si="77"/>
        <v>0.2</v>
      </c>
      <c r="AX118" s="364">
        <f t="shared" si="78"/>
        <v>0.2</v>
      </c>
      <c r="AY118" s="389">
        <f t="shared" si="79"/>
        <v>0</v>
      </c>
      <c r="AZ118" s="389">
        <f t="shared" si="80"/>
        <v>0.2</v>
      </c>
      <c r="BA118" s="399">
        <f t="shared" si="81"/>
        <v>0</v>
      </c>
      <c r="BB118" s="363">
        <f t="shared" si="82"/>
        <v>0</v>
      </c>
      <c r="BC118" s="363">
        <f t="shared" si="83"/>
        <v>0</v>
      </c>
      <c r="BD118"/>
      <c r="BE118" s="409">
        <v>1</v>
      </c>
      <c r="BF118" s="444" t="s">
        <v>108</v>
      </c>
      <c r="BG118" s="474" t="s">
        <v>628</v>
      </c>
      <c r="BH118" s="561">
        <v>0.2</v>
      </c>
      <c r="BI118" s="561">
        <v>0.2</v>
      </c>
      <c r="BJ118" s="561">
        <v>0.2</v>
      </c>
      <c r="BK118" s="561">
        <v>0.2</v>
      </c>
      <c r="BL118" s="561">
        <v>0.2</v>
      </c>
      <c r="BM118" s="561">
        <v>0.2</v>
      </c>
      <c r="BN118" s="561">
        <v>0.2</v>
      </c>
      <c r="BO118" s="561">
        <v>0.2</v>
      </c>
      <c r="BP118" s="561"/>
      <c r="BQ118" s="561">
        <v>0.2</v>
      </c>
      <c r="BR118" s="547"/>
      <c r="BS118" s="429"/>
      <c r="BT118" s="429"/>
      <c r="BU118"/>
      <c r="BV118" s="409">
        <v>1</v>
      </c>
      <c r="BW118" s="444" t="s">
        <v>108</v>
      </c>
      <c r="BX118" s="474" t="s">
        <v>628</v>
      </c>
      <c r="BY118" s="561">
        <v>0.2</v>
      </c>
      <c r="BZ118" s="561">
        <v>0.2</v>
      </c>
      <c r="CA118" s="561">
        <v>0.2</v>
      </c>
      <c r="CB118" s="561">
        <v>0.2</v>
      </c>
      <c r="CC118" s="561">
        <v>0.2</v>
      </c>
      <c r="CD118" s="561">
        <v>0.2</v>
      </c>
      <c r="CE118" s="561">
        <v>0.2</v>
      </c>
      <c r="CF118" s="561">
        <v>0.2</v>
      </c>
      <c r="CG118" s="561"/>
      <c r="CH118" s="561">
        <v>0.2</v>
      </c>
      <c r="CI118" s="547"/>
      <c r="CJ118" s="429"/>
      <c r="CK118" s="429"/>
      <c r="CL118"/>
      <c r="CM118" s="409">
        <v>1</v>
      </c>
      <c r="CN118" s="444" t="s">
        <v>108</v>
      </c>
      <c r="CO118" s="474" t="s">
        <v>628</v>
      </c>
      <c r="CP118" s="561">
        <v>0.2</v>
      </c>
      <c r="CQ118" s="561">
        <v>0.2</v>
      </c>
      <c r="CR118" s="561">
        <v>0.2</v>
      </c>
      <c r="CS118" s="561">
        <v>0.2</v>
      </c>
      <c r="CT118" s="561">
        <v>0.2</v>
      </c>
      <c r="CU118" s="561">
        <v>0.2</v>
      </c>
      <c r="CV118" s="561">
        <v>0.2</v>
      </c>
      <c r="CW118" s="561">
        <v>0.2</v>
      </c>
      <c r="CX118" s="561"/>
      <c r="CY118" s="561">
        <v>0.2</v>
      </c>
      <c r="CZ118" s="547"/>
      <c r="DA118" s="429"/>
      <c r="DB118" s="429"/>
      <c r="DC118"/>
    </row>
    <row r="119" spans="1:107" s="361" customFormat="1" ht="14.25" thickBot="1" x14ac:dyDescent="0.2">
      <c r="A119"/>
      <c r="B119" s="275">
        <v>2</v>
      </c>
      <c r="C119" s="224" t="s">
        <v>375</v>
      </c>
      <c r="D119" s="224"/>
      <c r="E119" s="224"/>
      <c r="F119" s="751"/>
      <c r="G119"/>
      <c r="H119" s="775">
        <f>IF(SUMPRODUCT($Y$7:$AH$7,K119:T119)=0,0,SUMPRODUCT($Y$7:$AH$7,Y119:AH119)/SUMPRODUCT($Y$7:$AH$7,K119:T119))</f>
        <v>4</v>
      </c>
      <c r="I119" s="794">
        <f>IF(SUMPRODUCT($AI$7:$AK$7,U119:W119)=0,0,SUMPRODUCT($AI$7:$AK$7,AI119:AK121)/SUMPRODUCT($AI$7:$AK$7,U119:W119))</f>
        <v>0</v>
      </c>
      <c r="J119"/>
      <c r="K119" s="1">
        <f t="shared" si="65"/>
        <v>1</v>
      </c>
      <c r="L119" s="1">
        <f t="shared" si="65"/>
        <v>0</v>
      </c>
      <c r="M119" s="1">
        <f t="shared" si="65"/>
        <v>0</v>
      </c>
      <c r="N119" s="1">
        <f t="shared" si="63"/>
        <v>0</v>
      </c>
      <c r="O119" s="1">
        <f t="shared" si="63"/>
        <v>0</v>
      </c>
      <c r="P119" s="1">
        <f t="shared" si="63"/>
        <v>0</v>
      </c>
      <c r="Q119" s="1">
        <f t="shared" si="63"/>
        <v>0</v>
      </c>
      <c r="R119" s="1">
        <f t="shared" si="63"/>
        <v>0</v>
      </c>
      <c r="S119" s="1">
        <f t="shared" si="63"/>
        <v>0</v>
      </c>
      <c r="T119" s="1">
        <f t="shared" si="61"/>
        <v>0</v>
      </c>
      <c r="U119" s="1">
        <f t="shared" si="61"/>
        <v>0</v>
      </c>
      <c r="V119" s="1">
        <f t="shared" si="61"/>
        <v>0</v>
      </c>
      <c r="W119" s="1">
        <f t="shared" si="61"/>
        <v>0</v>
      </c>
      <c r="X119"/>
      <c r="Y119" s="672">
        <v>4</v>
      </c>
      <c r="Z119" s="672"/>
      <c r="AA119" s="672"/>
      <c r="AB119" s="672"/>
      <c r="AC119" s="672"/>
      <c r="AD119" s="672"/>
      <c r="AE119" s="672"/>
      <c r="AF119" s="672"/>
      <c r="AG119" s="672"/>
      <c r="AH119" s="672"/>
      <c r="AI119" s="672"/>
      <c r="AJ119" s="672"/>
      <c r="AK119" s="672"/>
      <c r="AL119"/>
      <c r="AM119"/>
      <c r="AN119" s="387">
        <f t="shared" si="85"/>
        <v>2</v>
      </c>
      <c r="AO119" s="387" t="str">
        <f t="shared" si="87"/>
        <v>LR1</v>
      </c>
      <c r="AP119" s="474" t="str">
        <f t="shared" si="70"/>
        <v>自然エネルギー利用</v>
      </c>
      <c r="AQ119" s="389">
        <f t="shared" si="71"/>
        <v>0.1</v>
      </c>
      <c r="AR119" s="389">
        <f t="shared" si="72"/>
        <v>0.1</v>
      </c>
      <c r="AS119" s="389">
        <f t="shared" si="73"/>
        <v>0.1</v>
      </c>
      <c r="AT119" s="389">
        <f t="shared" si="74"/>
        <v>0.1</v>
      </c>
      <c r="AU119" s="389">
        <f t="shared" si="75"/>
        <v>0.1</v>
      </c>
      <c r="AV119" s="389">
        <f t="shared" si="76"/>
        <v>0.1</v>
      </c>
      <c r="AW119" s="389">
        <f t="shared" si="77"/>
        <v>0.1</v>
      </c>
      <c r="AX119" s="364">
        <f t="shared" si="78"/>
        <v>0.1</v>
      </c>
      <c r="AY119" s="389">
        <f t="shared" si="79"/>
        <v>0.125</v>
      </c>
      <c r="AZ119" s="389">
        <f t="shared" si="80"/>
        <v>0.1</v>
      </c>
      <c r="BA119" s="399">
        <f t="shared" si="81"/>
        <v>0</v>
      </c>
      <c r="BB119" s="363">
        <f t="shared" si="82"/>
        <v>0</v>
      </c>
      <c r="BC119" s="363">
        <f t="shared" si="83"/>
        <v>0</v>
      </c>
      <c r="BD119"/>
      <c r="BE119" s="387">
        <v>2</v>
      </c>
      <c r="BF119" s="444" t="s">
        <v>108</v>
      </c>
      <c r="BG119" s="474" t="s">
        <v>375</v>
      </c>
      <c r="BH119" s="561">
        <v>0.1</v>
      </c>
      <c r="BI119" s="561">
        <v>0.1</v>
      </c>
      <c r="BJ119" s="561">
        <v>0.1</v>
      </c>
      <c r="BK119" s="561">
        <v>0.1</v>
      </c>
      <c r="BL119" s="561">
        <v>0.1</v>
      </c>
      <c r="BM119" s="561">
        <v>0.1</v>
      </c>
      <c r="BN119" s="561">
        <v>0.1</v>
      </c>
      <c r="BO119" s="561">
        <v>0.1</v>
      </c>
      <c r="BP119" s="610">
        <v>0.125</v>
      </c>
      <c r="BQ119" s="561">
        <v>0.1</v>
      </c>
      <c r="BR119" s="547"/>
      <c r="BS119" s="429"/>
      <c r="BT119" s="429"/>
      <c r="BU119"/>
      <c r="BV119" s="387">
        <v>2</v>
      </c>
      <c r="BW119" s="444" t="s">
        <v>108</v>
      </c>
      <c r="BX119" s="474" t="s">
        <v>375</v>
      </c>
      <c r="BY119" s="561">
        <v>0.1</v>
      </c>
      <c r="BZ119" s="561">
        <v>0.1</v>
      </c>
      <c r="CA119" s="561">
        <v>0.1</v>
      </c>
      <c r="CB119" s="561">
        <v>0.1</v>
      </c>
      <c r="CC119" s="561">
        <v>0.1</v>
      </c>
      <c r="CD119" s="561">
        <v>0.1</v>
      </c>
      <c r="CE119" s="561">
        <v>0.1</v>
      </c>
      <c r="CF119" s="561">
        <v>0.1</v>
      </c>
      <c r="CG119" s="610">
        <v>0.125</v>
      </c>
      <c r="CH119" s="561">
        <v>0.1</v>
      </c>
      <c r="CI119" s="547"/>
      <c r="CJ119" s="429"/>
      <c r="CK119" s="429"/>
      <c r="CL119"/>
      <c r="CM119" s="387">
        <v>2</v>
      </c>
      <c r="CN119" s="444" t="s">
        <v>108</v>
      </c>
      <c r="CO119" s="474" t="s">
        <v>375</v>
      </c>
      <c r="CP119" s="561">
        <v>0.1</v>
      </c>
      <c r="CQ119" s="561">
        <v>0.1</v>
      </c>
      <c r="CR119" s="561">
        <v>0.1</v>
      </c>
      <c r="CS119" s="561">
        <v>0.1</v>
      </c>
      <c r="CT119" s="561">
        <v>0.1</v>
      </c>
      <c r="CU119" s="561">
        <v>0.1</v>
      </c>
      <c r="CV119" s="561">
        <v>0.1</v>
      </c>
      <c r="CW119" s="561">
        <v>0.1</v>
      </c>
      <c r="CX119" s="610">
        <v>0.125</v>
      </c>
      <c r="CY119" s="561">
        <v>0.1</v>
      </c>
      <c r="CZ119" s="547"/>
      <c r="DA119" s="429"/>
      <c r="DB119" s="429"/>
      <c r="DC119"/>
    </row>
    <row r="120" spans="1:107" s="361" customFormat="1" ht="14.25" thickBot="1" x14ac:dyDescent="0.2">
      <c r="A120"/>
      <c r="B120" s="276"/>
      <c r="C120" s="632" t="s">
        <v>824</v>
      </c>
      <c r="D120" s="254" t="s">
        <v>831</v>
      </c>
      <c r="E120" s="224"/>
      <c r="F120" s="751"/>
      <c r="G120"/>
      <c r="H120" s="775">
        <f>IF(SUMPRODUCT($Y$7:$AH$7,K120:T120)=0,0,SUMPRODUCT($Y$7:$AH$7,Y120:AH120)/SUMPRODUCT($Y$7:$AH$7,K120:T120))</f>
        <v>0</v>
      </c>
      <c r="I120" s="794">
        <f>IF(SUMPRODUCT($AI$7:$AK$7,U120:W120)=0,0,SUMPRODUCT($AI$7:$AK$7,AI120:AK122)/SUMPRODUCT($AI$7:$AK$7,U120:W120))</f>
        <v>0</v>
      </c>
      <c r="J120"/>
      <c r="K120" s="1">
        <f t="shared" si="65"/>
        <v>0</v>
      </c>
      <c r="L120" s="1">
        <f t="shared" si="65"/>
        <v>0</v>
      </c>
      <c r="M120" s="1">
        <f t="shared" si="65"/>
        <v>0</v>
      </c>
      <c r="N120" s="1">
        <f t="shared" si="63"/>
        <v>0</v>
      </c>
      <c r="O120" s="1">
        <f t="shared" si="63"/>
        <v>0</v>
      </c>
      <c r="P120" s="1">
        <f t="shared" si="63"/>
        <v>0</v>
      </c>
      <c r="Q120" s="1">
        <f t="shared" si="63"/>
        <v>0</v>
      </c>
      <c r="R120" s="1">
        <f t="shared" si="63"/>
        <v>0</v>
      </c>
      <c r="S120" s="1">
        <f t="shared" si="63"/>
        <v>0</v>
      </c>
      <c r="T120" s="1">
        <f t="shared" si="61"/>
        <v>0</v>
      </c>
      <c r="U120" s="1">
        <f t="shared" si="61"/>
        <v>0</v>
      </c>
      <c r="V120" s="1">
        <f t="shared" si="61"/>
        <v>0</v>
      </c>
      <c r="W120" s="1">
        <f t="shared" si="61"/>
        <v>0</v>
      </c>
      <c r="X120"/>
      <c r="Y120" s="679"/>
      <c r="Z120" s="679"/>
      <c r="AA120" s="679"/>
      <c r="AB120" s="679"/>
      <c r="AC120" s="679"/>
      <c r="AD120" s="679"/>
      <c r="AE120" s="679"/>
      <c r="AF120" s="679"/>
      <c r="AG120" s="679"/>
      <c r="AH120" s="679"/>
      <c r="AI120" s="679"/>
      <c r="AJ120" s="679"/>
      <c r="AK120" s="679"/>
      <c r="AL120"/>
      <c r="AM120"/>
      <c r="AN120" s="387" t="str">
        <f t="shared" si="85"/>
        <v>2a</v>
      </c>
      <c r="AO120" s="387" t="str">
        <f t="shared" si="87"/>
        <v>LR1 2</v>
      </c>
      <c r="AP120" s="474" t="str">
        <f t="shared" si="70"/>
        <v>小中学校・集合住宅</v>
      </c>
      <c r="AQ120" s="389">
        <f t="shared" ref="AQ120:AZ123" si="88">IF($AQ$3=1,BY120,IF($AQ$3=2,CP120,BH120))</f>
        <v>0</v>
      </c>
      <c r="AR120" s="389">
        <f t="shared" si="88"/>
        <v>0</v>
      </c>
      <c r="AS120" s="389">
        <f t="shared" si="88"/>
        <v>0</v>
      </c>
      <c r="AT120" s="389">
        <f t="shared" si="88"/>
        <v>0</v>
      </c>
      <c r="AU120" s="389">
        <f t="shared" si="88"/>
        <v>0</v>
      </c>
      <c r="AV120" s="389">
        <f t="shared" si="88"/>
        <v>0</v>
      </c>
      <c r="AW120" s="389">
        <f t="shared" si="88"/>
        <v>1</v>
      </c>
      <c r="AX120" s="364">
        <f t="shared" si="88"/>
        <v>0</v>
      </c>
      <c r="AY120" s="389">
        <f t="shared" si="88"/>
        <v>0</v>
      </c>
      <c r="AZ120" s="389">
        <f t="shared" si="88"/>
        <v>1</v>
      </c>
      <c r="BA120" s="399">
        <f t="shared" ref="BA120:BA155" si="89">IF($AN$3=1,CI120,IF($AN$3=2,CZ120,BR120))</f>
        <v>0</v>
      </c>
      <c r="BB120" s="363">
        <f t="shared" ref="BB120:BB155" si="90">IF($AN$3=1,CJ120,IF($AN$3=2,DA120,BS120))</f>
        <v>0</v>
      </c>
      <c r="BC120" s="363">
        <f t="shared" ref="BC120:BC155" si="91">IF($AN$3=1,CK120,IF($AN$3=2,DB120,BT120))</f>
        <v>0</v>
      </c>
      <c r="BD120"/>
      <c r="BE120" s="393" t="s">
        <v>825</v>
      </c>
      <c r="BF120" s="444" t="s">
        <v>830</v>
      </c>
      <c r="BG120" s="474" t="s">
        <v>527</v>
      </c>
      <c r="BH120" s="442"/>
      <c r="BI120" s="442"/>
      <c r="BJ120" s="442"/>
      <c r="BK120" s="442"/>
      <c r="BL120" s="442"/>
      <c r="BM120" s="442"/>
      <c r="BN120" s="442">
        <v>1</v>
      </c>
      <c r="BO120" s="442"/>
      <c r="BP120" s="442"/>
      <c r="BQ120" s="442">
        <v>1</v>
      </c>
      <c r="BR120" s="547"/>
      <c r="BS120" s="429"/>
      <c r="BT120" s="429"/>
      <c r="BU120"/>
      <c r="BV120" s="393" t="s">
        <v>825</v>
      </c>
      <c r="BW120" s="444" t="s">
        <v>830</v>
      </c>
      <c r="BX120" s="474" t="s">
        <v>527</v>
      </c>
      <c r="BY120" s="442"/>
      <c r="BZ120" s="442"/>
      <c r="CA120" s="442"/>
      <c r="CB120" s="442"/>
      <c r="CC120" s="442"/>
      <c r="CD120" s="442"/>
      <c r="CE120" s="442">
        <v>1</v>
      </c>
      <c r="CF120" s="442"/>
      <c r="CG120" s="442"/>
      <c r="CH120" s="442">
        <v>1</v>
      </c>
      <c r="CI120" s="547"/>
      <c r="CJ120" s="429"/>
      <c r="CK120" s="429"/>
      <c r="CL120"/>
      <c r="CM120" s="393" t="s">
        <v>825</v>
      </c>
      <c r="CN120" s="444" t="s">
        <v>830</v>
      </c>
      <c r="CO120" s="474" t="s">
        <v>527</v>
      </c>
      <c r="CP120" s="442"/>
      <c r="CQ120" s="442"/>
      <c r="CR120" s="442"/>
      <c r="CS120" s="442"/>
      <c r="CT120" s="442"/>
      <c r="CU120" s="442"/>
      <c r="CV120" s="442">
        <v>1</v>
      </c>
      <c r="CW120" s="442"/>
      <c r="CX120" s="442"/>
      <c r="CY120" s="442">
        <v>1</v>
      </c>
      <c r="CZ120" s="547"/>
      <c r="DA120" s="429"/>
      <c r="DB120" s="429"/>
      <c r="DC120"/>
    </row>
    <row r="121" spans="1:107" s="361" customFormat="1" ht="14.25" thickBot="1" x14ac:dyDescent="0.2">
      <c r="A121"/>
      <c r="B121" s="276"/>
      <c r="C121" s="632" t="s">
        <v>826</v>
      </c>
      <c r="D121" s="254" t="s">
        <v>832</v>
      </c>
      <c r="E121" s="224"/>
      <c r="F121" s="751"/>
      <c r="G121"/>
      <c r="H121" s="775">
        <f>IF(SUMPRODUCT($Y$7:$AH$7,K121:T121)=0,0,SUMPRODUCT($Y$7:$AH$7,Y121:AH121)/SUMPRODUCT($Y$7:$AH$7,K121:T121))</f>
        <v>4</v>
      </c>
      <c r="I121" s="794">
        <f>IF(SUMPRODUCT($AI$7:$AK$7,U121:W121)=0,0,SUMPRODUCT($AI$7:$AK$7,AI121:AK123)/SUMPRODUCT($AI$7:$AK$7,U121:W121))</f>
        <v>0</v>
      </c>
      <c r="J121"/>
      <c r="K121" s="1">
        <f t="shared" si="65"/>
        <v>1</v>
      </c>
      <c r="L121" s="1">
        <f t="shared" si="65"/>
        <v>0</v>
      </c>
      <c r="M121" s="1">
        <f t="shared" si="65"/>
        <v>0</v>
      </c>
      <c r="N121" s="1">
        <f t="shared" si="63"/>
        <v>0</v>
      </c>
      <c r="O121" s="1">
        <f t="shared" si="63"/>
        <v>0</v>
      </c>
      <c r="P121" s="1">
        <f t="shared" si="63"/>
        <v>0</v>
      </c>
      <c r="Q121" s="1">
        <f t="shared" si="63"/>
        <v>0</v>
      </c>
      <c r="R121" s="1">
        <f t="shared" si="63"/>
        <v>0</v>
      </c>
      <c r="S121" s="1">
        <f t="shared" si="63"/>
        <v>0</v>
      </c>
      <c r="T121" s="1">
        <f t="shared" si="61"/>
        <v>0</v>
      </c>
      <c r="U121" s="1">
        <f t="shared" si="61"/>
        <v>0</v>
      </c>
      <c r="V121" s="1">
        <f t="shared" si="61"/>
        <v>0</v>
      </c>
      <c r="W121" s="1">
        <f t="shared" si="61"/>
        <v>0</v>
      </c>
      <c r="X121"/>
      <c r="Y121" s="672">
        <v>4</v>
      </c>
      <c r="Z121" s="672"/>
      <c r="AA121" s="672"/>
      <c r="AB121" s="672"/>
      <c r="AC121" s="672"/>
      <c r="AD121" s="672"/>
      <c r="AE121" s="672"/>
      <c r="AF121" s="672"/>
      <c r="AG121" s="672"/>
      <c r="AH121" s="672"/>
      <c r="AI121" s="672"/>
      <c r="AJ121" s="672"/>
      <c r="AK121" s="672"/>
      <c r="AL121"/>
      <c r="AM121"/>
      <c r="AN121" s="387" t="str">
        <f t="shared" si="85"/>
        <v>2b</v>
      </c>
      <c r="AO121" s="387" t="str">
        <f t="shared" si="87"/>
        <v>LR1 2</v>
      </c>
      <c r="AP121" s="474" t="str">
        <f t="shared" si="70"/>
        <v>上記以外</v>
      </c>
      <c r="AQ121" s="368">
        <f t="shared" si="88"/>
        <v>1</v>
      </c>
      <c r="AR121" s="368">
        <f t="shared" si="88"/>
        <v>1</v>
      </c>
      <c r="AS121" s="368">
        <f t="shared" si="88"/>
        <v>1</v>
      </c>
      <c r="AT121" s="368">
        <f t="shared" si="88"/>
        <v>1</v>
      </c>
      <c r="AU121" s="368">
        <f t="shared" si="88"/>
        <v>1</v>
      </c>
      <c r="AV121" s="368">
        <f t="shared" si="88"/>
        <v>1</v>
      </c>
      <c r="AW121" s="389">
        <f t="shared" si="88"/>
        <v>0</v>
      </c>
      <c r="AX121" s="368">
        <f t="shared" si="88"/>
        <v>1</v>
      </c>
      <c r="AY121" s="368">
        <f t="shared" si="88"/>
        <v>1</v>
      </c>
      <c r="AZ121" s="389">
        <f t="shared" si="88"/>
        <v>0</v>
      </c>
      <c r="BA121" s="399">
        <f t="shared" si="89"/>
        <v>0</v>
      </c>
      <c r="BB121" s="363">
        <f t="shared" si="90"/>
        <v>0</v>
      </c>
      <c r="BC121" s="363">
        <f t="shared" si="91"/>
        <v>0</v>
      </c>
      <c r="BD121"/>
      <c r="BE121" s="393" t="s">
        <v>827</v>
      </c>
      <c r="BF121" s="444" t="s">
        <v>830</v>
      </c>
      <c r="BG121" s="474" t="s">
        <v>528</v>
      </c>
      <c r="BH121" s="442">
        <v>1</v>
      </c>
      <c r="BI121" s="442">
        <v>1</v>
      </c>
      <c r="BJ121" s="442">
        <v>1</v>
      </c>
      <c r="BK121" s="442">
        <v>1</v>
      </c>
      <c r="BL121" s="442">
        <v>1</v>
      </c>
      <c r="BM121" s="442">
        <v>1</v>
      </c>
      <c r="BN121" s="442"/>
      <c r="BO121" s="442">
        <v>1</v>
      </c>
      <c r="BP121" s="442">
        <v>1</v>
      </c>
      <c r="BQ121" s="442"/>
      <c r="BR121" s="547"/>
      <c r="BS121" s="429"/>
      <c r="BT121" s="429"/>
      <c r="BU121"/>
      <c r="BV121" s="393" t="s">
        <v>827</v>
      </c>
      <c r="BW121" s="444" t="s">
        <v>830</v>
      </c>
      <c r="BX121" s="474" t="s">
        <v>528</v>
      </c>
      <c r="BY121" s="442">
        <v>1</v>
      </c>
      <c r="BZ121" s="442">
        <v>1</v>
      </c>
      <c r="CA121" s="442">
        <v>1</v>
      </c>
      <c r="CB121" s="442">
        <v>1</v>
      </c>
      <c r="CC121" s="442">
        <v>1</v>
      </c>
      <c r="CD121" s="442">
        <v>1</v>
      </c>
      <c r="CE121" s="442"/>
      <c r="CF121" s="442">
        <v>1</v>
      </c>
      <c r="CG121" s="442">
        <v>1</v>
      </c>
      <c r="CH121" s="442"/>
      <c r="CI121" s="547"/>
      <c r="CJ121" s="429"/>
      <c r="CK121" s="429"/>
      <c r="CL121"/>
      <c r="CM121" s="393" t="s">
        <v>827</v>
      </c>
      <c r="CN121" s="444" t="s">
        <v>830</v>
      </c>
      <c r="CO121" s="474" t="s">
        <v>528</v>
      </c>
      <c r="CP121" s="442">
        <v>1</v>
      </c>
      <c r="CQ121" s="442">
        <v>1</v>
      </c>
      <c r="CR121" s="442">
        <v>1</v>
      </c>
      <c r="CS121" s="442">
        <v>1</v>
      </c>
      <c r="CT121" s="442">
        <v>1</v>
      </c>
      <c r="CU121" s="442">
        <v>1</v>
      </c>
      <c r="CV121" s="442"/>
      <c r="CW121" s="442">
        <v>1</v>
      </c>
      <c r="CX121" s="442">
        <v>1</v>
      </c>
      <c r="CY121" s="442"/>
      <c r="CZ121" s="547"/>
      <c r="DA121" s="429"/>
      <c r="DB121" s="429"/>
      <c r="DC121"/>
    </row>
    <row r="122" spans="1:107" hidden="1" x14ac:dyDescent="0.15">
      <c r="B122" s="276"/>
      <c r="C122" s="278"/>
      <c r="D122" s="254"/>
      <c r="E122" s="224"/>
      <c r="F122" s="751"/>
      <c r="G122"/>
      <c r="H122" s="787">
        <f t="shared" si="66"/>
        <v>0</v>
      </c>
      <c r="I122" s="798">
        <f t="shared" si="67"/>
        <v>0</v>
      </c>
      <c r="J122"/>
      <c r="K122" s="1">
        <f t="shared" si="65"/>
        <v>0</v>
      </c>
      <c r="L122" s="1">
        <f t="shared" si="65"/>
        <v>0</v>
      </c>
      <c r="M122" s="1">
        <f t="shared" si="65"/>
        <v>0</v>
      </c>
      <c r="N122" s="1">
        <f t="shared" si="63"/>
        <v>0</v>
      </c>
      <c r="O122" s="1">
        <f t="shared" si="63"/>
        <v>0</v>
      </c>
      <c r="P122" s="1">
        <f t="shared" si="63"/>
        <v>0</v>
      </c>
      <c r="Q122" s="1">
        <f t="shared" si="63"/>
        <v>0</v>
      </c>
      <c r="R122" s="1">
        <f t="shared" si="63"/>
        <v>0</v>
      </c>
      <c r="S122" s="1">
        <f t="shared" si="63"/>
        <v>0</v>
      </c>
      <c r="T122" s="1">
        <f t="shared" si="61"/>
        <v>0</v>
      </c>
      <c r="U122" s="1">
        <f t="shared" si="61"/>
        <v>0</v>
      </c>
      <c r="V122" s="1">
        <f t="shared" si="61"/>
        <v>0</v>
      </c>
      <c r="W122" s="1">
        <f t="shared" si="61"/>
        <v>0</v>
      </c>
      <c r="X122"/>
      <c r="Y122" s="707"/>
      <c r="Z122" s="707"/>
      <c r="AA122" s="707"/>
      <c r="AB122" s="707"/>
      <c r="AC122" s="707"/>
      <c r="AD122" s="707"/>
      <c r="AE122" s="707"/>
      <c r="AF122" s="707"/>
      <c r="AG122" s="707"/>
      <c r="AH122" s="707"/>
      <c r="AI122" s="707"/>
      <c r="AJ122" s="707"/>
      <c r="AK122" s="707"/>
      <c r="AL122"/>
      <c r="AN122" s="393" t="str">
        <f t="shared" si="85"/>
        <v>2.1</v>
      </c>
      <c r="AO122" s="393" t="str">
        <f t="shared" si="87"/>
        <v>LR1 2</v>
      </c>
      <c r="AP122" s="443" t="str">
        <f t="shared" si="70"/>
        <v>自然エネルギーの直接利用</v>
      </c>
      <c r="AQ122" s="368">
        <f t="shared" si="88"/>
        <v>0</v>
      </c>
      <c r="AR122" s="368">
        <f t="shared" si="88"/>
        <v>0</v>
      </c>
      <c r="AS122" s="368">
        <f t="shared" si="88"/>
        <v>0</v>
      </c>
      <c r="AT122" s="368">
        <f t="shared" si="88"/>
        <v>0</v>
      </c>
      <c r="AU122" s="368">
        <f t="shared" si="88"/>
        <v>0</v>
      </c>
      <c r="AV122" s="368">
        <f t="shared" si="88"/>
        <v>0</v>
      </c>
      <c r="AW122" s="368">
        <f t="shared" si="88"/>
        <v>0</v>
      </c>
      <c r="AX122" s="368">
        <f t="shared" si="88"/>
        <v>0</v>
      </c>
      <c r="AY122" s="368">
        <f t="shared" si="88"/>
        <v>0</v>
      </c>
      <c r="AZ122" s="368">
        <f t="shared" si="88"/>
        <v>0</v>
      </c>
      <c r="BA122" s="402">
        <f t="shared" si="89"/>
        <v>0</v>
      </c>
      <c r="BB122" s="401">
        <f t="shared" si="90"/>
        <v>0</v>
      </c>
      <c r="BC122" s="401">
        <f t="shared" si="91"/>
        <v>0</v>
      </c>
      <c r="BE122" s="393" t="s">
        <v>629</v>
      </c>
      <c r="BF122" s="425" t="s">
        <v>109</v>
      </c>
      <c r="BG122" s="443" t="s">
        <v>376</v>
      </c>
      <c r="BH122" s="371"/>
      <c r="BI122" s="371"/>
      <c r="BJ122" s="371"/>
      <c r="BK122" s="371"/>
      <c r="BL122" s="371"/>
      <c r="BM122" s="371"/>
      <c r="BN122" s="371"/>
      <c r="BO122" s="371"/>
      <c r="BP122" s="371"/>
      <c r="BQ122" s="371"/>
      <c r="BR122" s="570"/>
      <c r="BS122" s="569"/>
      <c r="BT122" s="569"/>
      <c r="BV122" s="393" t="s">
        <v>630</v>
      </c>
      <c r="BW122" s="425" t="s">
        <v>109</v>
      </c>
      <c r="BX122" s="443" t="s">
        <v>376</v>
      </c>
      <c r="BY122" s="371"/>
      <c r="BZ122" s="371"/>
      <c r="CA122" s="371"/>
      <c r="CB122" s="371"/>
      <c r="CC122" s="371"/>
      <c r="CD122" s="371"/>
      <c r="CE122" s="371"/>
      <c r="CF122" s="371"/>
      <c r="CG122" s="371"/>
      <c r="CH122" s="371"/>
      <c r="CI122" s="570"/>
      <c r="CJ122" s="569"/>
      <c r="CK122" s="569"/>
      <c r="CM122" s="393" t="s">
        <v>630</v>
      </c>
      <c r="CN122" s="425" t="s">
        <v>109</v>
      </c>
      <c r="CO122" s="443" t="s">
        <v>376</v>
      </c>
      <c r="CP122" s="371"/>
      <c r="CQ122" s="371"/>
      <c r="CR122" s="371"/>
      <c r="CS122" s="371"/>
      <c r="CT122" s="371"/>
      <c r="CU122" s="371"/>
      <c r="CV122" s="371"/>
      <c r="CW122" s="371"/>
      <c r="CX122" s="371"/>
      <c r="CY122" s="371"/>
      <c r="CZ122" s="570"/>
      <c r="DA122" s="569"/>
      <c r="DB122" s="569"/>
    </row>
    <row r="123" spans="1:107" ht="14.25" hidden="1" thickBot="1" x14ac:dyDescent="0.2">
      <c r="B123" s="279"/>
      <c r="C123" s="278"/>
      <c r="D123" s="254"/>
      <c r="E123" s="224"/>
      <c r="F123" s="751"/>
      <c r="G123"/>
      <c r="H123" s="785">
        <f t="shared" si="66"/>
        <v>0</v>
      </c>
      <c r="I123" s="797">
        <f t="shared" si="67"/>
        <v>0</v>
      </c>
      <c r="J123"/>
      <c r="K123" s="1">
        <f t="shared" si="65"/>
        <v>0</v>
      </c>
      <c r="L123" s="1">
        <f t="shared" si="65"/>
        <v>0</v>
      </c>
      <c r="M123" s="1">
        <f t="shared" si="65"/>
        <v>0</v>
      </c>
      <c r="N123" s="1">
        <f t="shared" si="63"/>
        <v>0</v>
      </c>
      <c r="O123" s="1">
        <f t="shared" si="63"/>
        <v>0</v>
      </c>
      <c r="P123" s="1">
        <f t="shared" si="63"/>
        <v>0</v>
      </c>
      <c r="Q123" s="1">
        <f t="shared" si="63"/>
        <v>0</v>
      </c>
      <c r="R123" s="1">
        <f t="shared" si="63"/>
        <v>0</v>
      </c>
      <c r="S123" s="1">
        <f t="shared" si="63"/>
        <v>0</v>
      </c>
      <c r="T123" s="1">
        <f t="shared" si="61"/>
        <v>0</v>
      </c>
      <c r="U123" s="1">
        <f t="shared" si="61"/>
        <v>0</v>
      </c>
      <c r="V123" s="1">
        <f t="shared" si="61"/>
        <v>0</v>
      </c>
      <c r="W123" s="1">
        <f t="shared" si="61"/>
        <v>0</v>
      </c>
      <c r="X123"/>
      <c r="Y123" s="683"/>
      <c r="Z123" s="683"/>
      <c r="AA123" s="683"/>
      <c r="AB123" s="683"/>
      <c r="AC123" s="683"/>
      <c r="AD123" s="683"/>
      <c r="AE123" s="683"/>
      <c r="AF123" s="683"/>
      <c r="AG123" s="683"/>
      <c r="AH123" s="683"/>
      <c r="AI123" s="683"/>
      <c r="AJ123" s="683"/>
      <c r="AK123" s="683"/>
      <c r="AL123"/>
      <c r="AN123" s="393" t="str">
        <f t="shared" si="85"/>
        <v>2.2</v>
      </c>
      <c r="AO123" s="393" t="str">
        <f t="shared" si="87"/>
        <v>LR1 2</v>
      </c>
      <c r="AP123" s="443" t="str">
        <f t="shared" si="70"/>
        <v>自然エネルギーの変換利用</v>
      </c>
      <c r="AQ123" s="368">
        <f t="shared" si="88"/>
        <v>0</v>
      </c>
      <c r="AR123" s="368">
        <f t="shared" si="88"/>
        <v>0</v>
      </c>
      <c r="AS123" s="368">
        <f t="shared" si="88"/>
        <v>0</v>
      </c>
      <c r="AT123" s="368">
        <f t="shared" si="88"/>
        <v>0</v>
      </c>
      <c r="AU123" s="368">
        <f t="shared" si="88"/>
        <v>0</v>
      </c>
      <c r="AV123" s="368">
        <f t="shared" si="88"/>
        <v>0</v>
      </c>
      <c r="AW123" s="368">
        <f t="shared" si="88"/>
        <v>0</v>
      </c>
      <c r="AX123" s="368">
        <f t="shared" si="88"/>
        <v>0</v>
      </c>
      <c r="AY123" s="368">
        <f t="shared" si="88"/>
        <v>0</v>
      </c>
      <c r="AZ123" s="368">
        <f t="shared" si="88"/>
        <v>0</v>
      </c>
      <c r="BA123" s="402">
        <f t="shared" si="89"/>
        <v>0</v>
      </c>
      <c r="BB123" s="401">
        <f t="shared" si="90"/>
        <v>0</v>
      </c>
      <c r="BC123" s="401">
        <f t="shared" si="91"/>
        <v>0</v>
      </c>
      <c r="BE123" s="393" t="s">
        <v>631</v>
      </c>
      <c r="BF123" s="425" t="s">
        <v>109</v>
      </c>
      <c r="BG123" s="443" t="s">
        <v>377</v>
      </c>
      <c r="BH123" s="371"/>
      <c r="BI123" s="371"/>
      <c r="BJ123" s="371"/>
      <c r="BK123" s="371"/>
      <c r="BL123" s="371"/>
      <c r="BM123" s="371"/>
      <c r="BN123" s="371"/>
      <c r="BO123" s="371"/>
      <c r="BP123" s="371"/>
      <c r="BQ123" s="371"/>
      <c r="BR123" s="570"/>
      <c r="BS123" s="569"/>
      <c r="BT123" s="569"/>
      <c r="BV123" s="393" t="s">
        <v>632</v>
      </c>
      <c r="BW123" s="425" t="s">
        <v>109</v>
      </c>
      <c r="BX123" s="443" t="s">
        <v>377</v>
      </c>
      <c r="BY123" s="371"/>
      <c r="BZ123" s="371"/>
      <c r="CA123" s="371"/>
      <c r="CB123" s="371"/>
      <c r="CC123" s="371"/>
      <c r="CD123" s="371"/>
      <c r="CE123" s="371"/>
      <c r="CF123" s="371"/>
      <c r="CG123" s="371"/>
      <c r="CH123" s="371"/>
      <c r="CI123" s="570"/>
      <c r="CJ123" s="569"/>
      <c r="CK123" s="569"/>
      <c r="CM123" s="393" t="s">
        <v>632</v>
      </c>
      <c r="CN123" s="425" t="s">
        <v>109</v>
      </c>
      <c r="CO123" s="443" t="s">
        <v>377</v>
      </c>
      <c r="CP123" s="371"/>
      <c r="CQ123" s="371"/>
      <c r="CR123" s="371"/>
      <c r="CS123" s="371"/>
      <c r="CT123" s="371"/>
      <c r="CU123" s="371"/>
      <c r="CV123" s="371"/>
      <c r="CW123" s="371"/>
      <c r="CX123" s="371"/>
      <c r="CY123" s="371"/>
      <c r="CZ123" s="570"/>
      <c r="DA123" s="569"/>
      <c r="DB123" s="569"/>
    </row>
    <row r="124" spans="1:107" s="361" customFormat="1" ht="14.25" thickBot="1" x14ac:dyDescent="0.2">
      <c r="A124"/>
      <c r="B124" s="275">
        <v>3</v>
      </c>
      <c r="C124" s="224" t="s">
        <v>378</v>
      </c>
      <c r="D124" s="224"/>
      <c r="E124" s="224"/>
      <c r="F124" s="751"/>
      <c r="G124"/>
      <c r="H124" s="782"/>
      <c r="I124" s="694"/>
      <c r="J124"/>
      <c r="K124" s="1">
        <f t="shared" si="65"/>
        <v>0</v>
      </c>
      <c r="L124" s="1">
        <f t="shared" si="65"/>
        <v>0</v>
      </c>
      <c r="M124" s="1">
        <f t="shared" si="65"/>
        <v>0</v>
      </c>
      <c r="N124" s="1">
        <f t="shared" si="63"/>
        <v>0</v>
      </c>
      <c r="O124" s="1">
        <f t="shared" si="63"/>
        <v>0</v>
      </c>
      <c r="P124" s="1">
        <f t="shared" si="63"/>
        <v>0</v>
      </c>
      <c r="Q124" s="1">
        <f t="shared" si="63"/>
        <v>0</v>
      </c>
      <c r="R124" s="1">
        <f t="shared" si="63"/>
        <v>0</v>
      </c>
      <c r="S124" s="1">
        <f t="shared" si="63"/>
        <v>0</v>
      </c>
      <c r="T124" s="1">
        <f t="shared" si="61"/>
        <v>0</v>
      </c>
      <c r="U124" s="1">
        <f t="shared" si="61"/>
        <v>0</v>
      </c>
      <c r="V124" s="1">
        <f t="shared" si="61"/>
        <v>0</v>
      </c>
      <c r="W124" s="1">
        <f t="shared" si="61"/>
        <v>0</v>
      </c>
      <c r="X124"/>
      <c r="Y124" s="695" t="s">
        <v>839</v>
      </c>
      <c r="Z124" s="695" t="s">
        <v>839</v>
      </c>
      <c r="AA124" s="695" t="s">
        <v>839</v>
      </c>
      <c r="AB124" s="695" t="s">
        <v>839</v>
      </c>
      <c r="AC124" s="695" t="s">
        <v>839</v>
      </c>
      <c r="AD124" s="695" t="s">
        <v>839</v>
      </c>
      <c r="AE124" s="695" t="s">
        <v>839</v>
      </c>
      <c r="AF124" s="695" t="s">
        <v>839</v>
      </c>
      <c r="AG124" s="695" t="s">
        <v>839</v>
      </c>
      <c r="AH124" s="695" t="s">
        <v>839</v>
      </c>
      <c r="AI124" s="695" t="s">
        <v>839</v>
      </c>
      <c r="AJ124" s="695" t="s">
        <v>839</v>
      </c>
      <c r="AK124" s="695" t="s">
        <v>839</v>
      </c>
      <c r="AL124"/>
      <c r="AM124"/>
      <c r="AN124" s="387">
        <f t="shared" si="85"/>
        <v>3</v>
      </c>
      <c r="AO124" s="387" t="str">
        <f t="shared" si="87"/>
        <v>LR1</v>
      </c>
      <c r="AP124" s="474" t="str">
        <f t="shared" si="70"/>
        <v>設備システムの高効率化</v>
      </c>
      <c r="AQ124" s="389">
        <f t="shared" ref="AQ124:AQ159" si="92">IF($AN$3=1,BY124,IF($AN$3=2,CP124,BH124))</f>
        <v>0.5</v>
      </c>
      <c r="AR124" s="389">
        <f t="shared" ref="AR124:AR159" si="93">IF($AN$3=1,BZ124,IF($AN$3=2,CQ124,BI124))</f>
        <v>0.5</v>
      </c>
      <c r="AS124" s="389">
        <f t="shared" ref="AS124:AS159" si="94">IF($AN$3=1,CA124,IF($AN$3=2,CR124,BJ124))</f>
        <v>0.5</v>
      </c>
      <c r="AT124" s="389">
        <f t="shared" ref="AT124:AT159" si="95">IF($AN$3=1,CB124,IF($AN$3=2,CS124,BK124))</f>
        <v>0.5</v>
      </c>
      <c r="AU124" s="389">
        <f t="shared" ref="AU124:AU159" si="96">IF($AN$3=1,CC124,IF($AN$3=2,CT124,BL124))</f>
        <v>0.5</v>
      </c>
      <c r="AV124" s="389">
        <f t="shared" ref="AV124:AV159" si="97">IF($AN$3=1,CD124,IF($AN$3=2,CU124,BM124))</f>
        <v>0.5</v>
      </c>
      <c r="AW124" s="389">
        <f t="shared" ref="AW124:AW159" si="98">IF($AN$3=1,CE124,IF($AN$3=2,CV124,BN124))</f>
        <v>0.5</v>
      </c>
      <c r="AX124" s="364">
        <f t="shared" ref="AX124:AX159" si="99">IF($AN$3=1,CF124,IF($AN$3=2,CW124,BO124))</f>
        <v>0.5</v>
      </c>
      <c r="AY124" s="389">
        <f t="shared" ref="AY124:AY159" si="100">IF($AN$3=1,CG124,IF($AN$3=2,CX124,BP124))</f>
        <v>0.625</v>
      </c>
      <c r="AZ124" s="389">
        <f t="shared" ref="AZ124:AZ159" si="101">IF($AN$3=1,CH124,IF($AN$3=2,CY124,BQ124))</f>
        <v>0.5</v>
      </c>
      <c r="BA124" s="399">
        <f t="shared" si="89"/>
        <v>0</v>
      </c>
      <c r="BB124" s="363">
        <f t="shared" si="90"/>
        <v>0</v>
      </c>
      <c r="BC124" s="363">
        <f t="shared" si="91"/>
        <v>0</v>
      </c>
      <c r="BD124"/>
      <c r="BE124" s="387">
        <v>3</v>
      </c>
      <c r="BF124" s="444" t="s">
        <v>108</v>
      </c>
      <c r="BG124" s="474" t="s">
        <v>378</v>
      </c>
      <c r="BH124" s="561">
        <v>0.5</v>
      </c>
      <c r="BI124" s="561">
        <v>0.5</v>
      </c>
      <c r="BJ124" s="561">
        <v>0.5</v>
      </c>
      <c r="BK124" s="561">
        <v>0.5</v>
      </c>
      <c r="BL124" s="561">
        <v>0.5</v>
      </c>
      <c r="BM124" s="561">
        <v>0.5</v>
      </c>
      <c r="BN124" s="561">
        <v>0.5</v>
      </c>
      <c r="BO124" s="561">
        <v>0.5</v>
      </c>
      <c r="BP124" s="610">
        <v>0.625</v>
      </c>
      <c r="BQ124" s="561">
        <v>0.5</v>
      </c>
      <c r="BR124" s="547"/>
      <c r="BS124" s="429"/>
      <c r="BT124" s="429"/>
      <c r="BU124"/>
      <c r="BV124" s="387">
        <v>3</v>
      </c>
      <c r="BW124" s="444" t="s">
        <v>108</v>
      </c>
      <c r="BX124" s="474" t="s">
        <v>378</v>
      </c>
      <c r="BY124" s="561">
        <v>0.5</v>
      </c>
      <c r="BZ124" s="561">
        <v>0.5</v>
      </c>
      <c r="CA124" s="561">
        <v>0.5</v>
      </c>
      <c r="CB124" s="561">
        <v>0.5</v>
      </c>
      <c r="CC124" s="561">
        <v>0.5</v>
      </c>
      <c r="CD124" s="561">
        <v>0.5</v>
      </c>
      <c r="CE124" s="561">
        <v>0.5</v>
      </c>
      <c r="CF124" s="561">
        <v>0.5</v>
      </c>
      <c r="CG124" s="610">
        <v>0.625</v>
      </c>
      <c r="CH124" s="561">
        <v>0.5</v>
      </c>
      <c r="CI124" s="547"/>
      <c r="CJ124" s="429"/>
      <c r="CK124" s="429"/>
      <c r="CL124"/>
      <c r="CM124" s="387">
        <v>3</v>
      </c>
      <c r="CN124" s="444" t="s">
        <v>108</v>
      </c>
      <c r="CO124" s="474" t="s">
        <v>378</v>
      </c>
      <c r="CP124" s="561">
        <v>0.5</v>
      </c>
      <c r="CQ124" s="561">
        <v>0.5</v>
      </c>
      <c r="CR124" s="561">
        <v>0.5</v>
      </c>
      <c r="CS124" s="561">
        <v>0.5</v>
      </c>
      <c r="CT124" s="561">
        <v>0.5</v>
      </c>
      <c r="CU124" s="561">
        <v>0.5</v>
      </c>
      <c r="CV124" s="561">
        <v>0.5</v>
      </c>
      <c r="CW124" s="561">
        <v>0.5</v>
      </c>
      <c r="CX124" s="610">
        <v>0.625</v>
      </c>
      <c r="CY124" s="561">
        <v>0.5</v>
      </c>
      <c r="CZ124" s="547"/>
      <c r="DA124" s="429"/>
      <c r="DB124" s="429"/>
      <c r="DC124"/>
    </row>
    <row r="125" spans="1:107" s="361" customFormat="1" ht="14.25" thickBot="1" x14ac:dyDescent="0.2">
      <c r="A125"/>
      <c r="B125" s="276"/>
      <c r="C125" s="263">
        <v>3.1</v>
      </c>
      <c r="D125" s="254" t="s">
        <v>798</v>
      </c>
      <c r="E125" s="224"/>
      <c r="F125" s="751"/>
      <c r="G125"/>
      <c r="H125" s="775">
        <f>IF(SUMPRODUCT($Y$7:$AH$7,K125:T125)=0,0,SUMPRODUCT($Y$7:$AH$7,Y125:AH125)/SUMPRODUCT($Y$7:$AH$7,K125:T125))</f>
        <v>0</v>
      </c>
      <c r="I125" s="794">
        <f>IF(SUMPRODUCT($AI$7:$AK$7,U125:W125)=0,0,SUMPRODUCT($AI$7:$AK$7,AI125:AK127)/SUMPRODUCT($AI$7:$AK$7,U125:W125))</f>
        <v>0</v>
      </c>
      <c r="J125"/>
      <c r="K125" s="1">
        <f t="shared" si="65"/>
        <v>0</v>
      </c>
      <c r="L125" s="1">
        <f t="shared" si="65"/>
        <v>0</v>
      </c>
      <c r="M125" s="1">
        <f t="shared" si="65"/>
        <v>0</v>
      </c>
      <c r="N125" s="1">
        <f t="shared" si="63"/>
        <v>0</v>
      </c>
      <c r="O125" s="1">
        <f t="shared" si="63"/>
        <v>0</v>
      </c>
      <c r="P125" s="1">
        <f t="shared" si="63"/>
        <v>0</v>
      </c>
      <c r="Q125" s="1">
        <f t="shared" si="63"/>
        <v>0</v>
      </c>
      <c r="R125" s="1">
        <f t="shared" si="63"/>
        <v>0</v>
      </c>
      <c r="S125" s="1">
        <f t="shared" si="63"/>
        <v>0</v>
      </c>
      <c r="T125" s="1">
        <f t="shared" si="61"/>
        <v>0</v>
      </c>
      <c r="U125" s="1">
        <f t="shared" si="61"/>
        <v>0</v>
      </c>
      <c r="V125" s="1">
        <f t="shared" si="61"/>
        <v>0</v>
      </c>
      <c r="W125" s="1">
        <f t="shared" si="61"/>
        <v>0</v>
      </c>
      <c r="X125"/>
      <c r="Y125" s="714" t="s">
        <v>839</v>
      </c>
      <c r="Z125" s="714" t="s">
        <v>839</v>
      </c>
      <c r="AA125" s="714" t="s">
        <v>839</v>
      </c>
      <c r="AB125" s="714" t="s">
        <v>839</v>
      </c>
      <c r="AC125" s="714" t="s">
        <v>839</v>
      </c>
      <c r="AD125" s="714" t="s">
        <v>839</v>
      </c>
      <c r="AE125" s="714" t="s">
        <v>839</v>
      </c>
      <c r="AF125" s="714" t="s">
        <v>839</v>
      </c>
      <c r="AG125" s="714" t="s">
        <v>839</v>
      </c>
      <c r="AH125" s="714" t="s">
        <v>839</v>
      </c>
      <c r="AI125" s="714" t="s">
        <v>839</v>
      </c>
      <c r="AJ125" s="714" t="s">
        <v>839</v>
      </c>
      <c r="AK125" s="714" t="s">
        <v>839</v>
      </c>
      <c r="AL125"/>
      <c r="AM125"/>
      <c r="AN125" s="387" t="str">
        <f t="shared" si="85"/>
        <v>3a.3b</v>
      </c>
      <c r="AO125" s="387" t="str">
        <f t="shared" si="87"/>
        <v>LR1 3</v>
      </c>
      <c r="AP125" s="474" t="str">
        <f t="shared" si="70"/>
        <v>非住宅部分</v>
      </c>
      <c r="AQ125" s="389">
        <f t="shared" si="92"/>
        <v>1</v>
      </c>
      <c r="AR125" s="389">
        <f t="shared" si="93"/>
        <v>1</v>
      </c>
      <c r="AS125" s="389">
        <f t="shared" si="94"/>
        <v>1</v>
      </c>
      <c r="AT125" s="389">
        <f t="shared" si="95"/>
        <v>1</v>
      </c>
      <c r="AU125" s="389">
        <f t="shared" si="96"/>
        <v>1</v>
      </c>
      <c r="AV125" s="389">
        <f t="shared" si="97"/>
        <v>1</v>
      </c>
      <c r="AW125" s="389">
        <f t="shared" si="98"/>
        <v>0</v>
      </c>
      <c r="AX125" s="389">
        <f t="shared" si="99"/>
        <v>1</v>
      </c>
      <c r="AY125" s="389">
        <f t="shared" si="100"/>
        <v>1</v>
      </c>
      <c r="AZ125" s="389">
        <f t="shared" si="101"/>
        <v>1</v>
      </c>
      <c r="BA125" s="399">
        <f t="shared" si="89"/>
        <v>0</v>
      </c>
      <c r="BB125" s="363">
        <f t="shared" si="90"/>
        <v>0</v>
      </c>
      <c r="BC125" s="363">
        <f t="shared" si="91"/>
        <v>0</v>
      </c>
      <c r="BD125"/>
      <c r="BE125" s="387" t="s">
        <v>773</v>
      </c>
      <c r="BF125" s="444" t="s">
        <v>774</v>
      </c>
      <c r="BG125" s="474" t="s">
        <v>635</v>
      </c>
      <c r="BH125" s="442">
        <v>1</v>
      </c>
      <c r="BI125" s="442">
        <v>1</v>
      </c>
      <c r="BJ125" s="442">
        <v>1</v>
      </c>
      <c r="BK125" s="442">
        <v>1</v>
      </c>
      <c r="BL125" s="442">
        <v>1</v>
      </c>
      <c r="BM125" s="442">
        <v>1</v>
      </c>
      <c r="BN125" s="442"/>
      <c r="BO125" s="442">
        <v>1</v>
      </c>
      <c r="BP125" s="442">
        <v>1</v>
      </c>
      <c r="BQ125" s="442">
        <v>1</v>
      </c>
      <c r="BR125" s="547"/>
      <c r="BS125" s="429"/>
      <c r="BT125" s="429"/>
      <c r="BU125"/>
      <c r="BV125" s="387" t="s">
        <v>633</v>
      </c>
      <c r="BW125" s="444" t="s">
        <v>634</v>
      </c>
      <c r="BX125" s="474" t="s">
        <v>635</v>
      </c>
      <c r="BY125" s="442">
        <v>1</v>
      </c>
      <c r="BZ125" s="442">
        <v>1</v>
      </c>
      <c r="CA125" s="442">
        <v>1</v>
      </c>
      <c r="CB125" s="442">
        <v>1</v>
      </c>
      <c r="CC125" s="442">
        <v>1</v>
      </c>
      <c r="CD125" s="442">
        <v>1</v>
      </c>
      <c r="CE125" s="442"/>
      <c r="CF125" s="442">
        <v>1</v>
      </c>
      <c r="CG125" s="442">
        <v>1</v>
      </c>
      <c r="CH125" s="442">
        <v>1</v>
      </c>
      <c r="CI125" s="547"/>
      <c r="CJ125" s="429"/>
      <c r="CK125" s="429"/>
      <c r="CL125"/>
      <c r="CM125" s="387" t="s">
        <v>633</v>
      </c>
      <c r="CN125" s="444" t="s">
        <v>634</v>
      </c>
      <c r="CO125" s="474" t="s">
        <v>635</v>
      </c>
      <c r="CP125" s="442">
        <v>1</v>
      </c>
      <c r="CQ125" s="442">
        <v>1</v>
      </c>
      <c r="CR125" s="442">
        <v>1</v>
      </c>
      <c r="CS125" s="442">
        <v>1</v>
      </c>
      <c r="CT125" s="442">
        <v>1</v>
      </c>
      <c r="CU125" s="442">
        <v>1</v>
      </c>
      <c r="CV125" s="442"/>
      <c r="CW125" s="442">
        <v>1</v>
      </c>
      <c r="CX125" s="442">
        <v>1</v>
      </c>
      <c r="CY125" s="442">
        <v>1</v>
      </c>
      <c r="CZ125" s="547"/>
      <c r="DA125" s="429"/>
      <c r="DB125" s="429"/>
      <c r="DC125"/>
    </row>
    <row r="126" spans="1:107" s="361" customFormat="1" ht="14.25" thickBot="1" x14ac:dyDescent="0.2">
      <c r="A126"/>
      <c r="B126" s="276"/>
      <c r="C126" s="260">
        <v>3.1</v>
      </c>
      <c r="D126" s="254" t="s">
        <v>799</v>
      </c>
      <c r="E126" s="224"/>
      <c r="F126" s="751"/>
      <c r="G126"/>
      <c r="H126" s="775">
        <f>IF(SUMPRODUCT($Y$7:$AH$7,K126:T126)=0,0,SUMPRODUCT($Y$7:$AH$7,Y126:AH126)/SUMPRODUCT($Y$7:$AH$7,K126:T126))</f>
        <v>0</v>
      </c>
      <c r="I126" s="794">
        <f>IF(SUMPRODUCT($AI$7:$AK$7,U126:W126)=0,0,SUMPRODUCT($AI$7:$AK$7,AI126:AK128)/SUMPRODUCT($AI$7:$AK$7,U126:W126))</f>
        <v>0</v>
      </c>
      <c r="J126"/>
      <c r="K126" s="1">
        <f t="shared" si="65"/>
        <v>0</v>
      </c>
      <c r="L126" s="1">
        <f t="shared" si="65"/>
        <v>0</v>
      </c>
      <c r="M126" s="1">
        <f t="shared" si="65"/>
        <v>0</v>
      </c>
      <c r="N126" s="1">
        <f t="shared" si="63"/>
        <v>0</v>
      </c>
      <c r="O126" s="1">
        <f t="shared" si="63"/>
        <v>0</v>
      </c>
      <c r="P126" s="1">
        <f t="shared" si="63"/>
        <v>0</v>
      </c>
      <c r="Q126" s="1">
        <f t="shared" si="63"/>
        <v>0</v>
      </c>
      <c r="R126" s="1">
        <f t="shared" si="63"/>
        <v>0</v>
      </c>
      <c r="S126" s="1">
        <f t="shared" si="63"/>
        <v>0</v>
      </c>
      <c r="T126" s="1">
        <f t="shared" si="61"/>
        <v>0</v>
      </c>
      <c r="U126" s="1">
        <f t="shared" si="61"/>
        <v>0</v>
      </c>
      <c r="V126" s="1">
        <f t="shared" si="61"/>
        <v>0</v>
      </c>
      <c r="W126" s="1">
        <f t="shared" si="61"/>
        <v>0</v>
      </c>
      <c r="X126"/>
      <c r="Y126" s="695" t="s">
        <v>839</v>
      </c>
      <c r="Z126" s="695" t="s">
        <v>839</v>
      </c>
      <c r="AA126" s="695" t="s">
        <v>839</v>
      </c>
      <c r="AB126" s="695" t="s">
        <v>839</v>
      </c>
      <c r="AC126" s="695" t="s">
        <v>839</v>
      </c>
      <c r="AD126" s="695" t="s">
        <v>839</v>
      </c>
      <c r="AE126" s="695" t="s">
        <v>839</v>
      </c>
      <c r="AF126" s="695" t="s">
        <v>839</v>
      </c>
      <c r="AG126" s="695" t="s">
        <v>839</v>
      </c>
      <c r="AH126" s="695" t="s">
        <v>839</v>
      </c>
      <c r="AI126" s="695" t="s">
        <v>839</v>
      </c>
      <c r="AJ126" s="695" t="s">
        <v>839</v>
      </c>
      <c r="AK126" s="695" t="s">
        <v>839</v>
      </c>
      <c r="AL126"/>
      <c r="AM126"/>
      <c r="AN126" s="387" t="str">
        <f t="shared" si="85"/>
        <v>3b.c</v>
      </c>
      <c r="AO126" s="387" t="str">
        <f t="shared" si="87"/>
        <v>LR1 3</v>
      </c>
      <c r="AP126" s="474" t="str">
        <f t="shared" si="70"/>
        <v>集合住宅の評価</v>
      </c>
      <c r="AQ126" s="389">
        <f t="shared" si="92"/>
        <v>0</v>
      </c>
      <c r="AR126" s="389">
        <f t="shared" si="93"/>
        <v>0</v>
      </c>
      <c r="AS126" s="389">
        <f t="shared" si="94"/>
        <v>0</v>
      </c>
      <c r="AT126" s="389">
        <f t="shared" si="95"/>
        <v>0</v>
      </c>
      <c r="AU126" s="389">
        <f t="shared" si="96"/>
        <v>0</v>
      </c>
      <c r="AV126" s="389">
        <f t="shared" si="97"/>
        <v>0</v>
      </c>
      <c r="AW126" s="389">
        <f t="shared" si="98"/>
        <v>1</v>
      </c>
      <c r="AX126" s="389">
        <f t="shared" si="99"/>
        <v>0</v>
      </c>
      <c r="AY126" s="389">
        <f t="shared" si="100"/>
        <v>0</v>
      </c>
      <c r="AZ126" s="389">
        <f t="shared" si="101"/>
        <v>0</v>
      </c>
      <c r="BA126" s="399">
        <f t="shared" si="89"/>
        <v>0</v>
      </c>
      <c r="BB126" s="363">
        <f t="shared" si="90"/>
        <v>0</v>
      </c>
      <c r="BC126" s="363">
        <f t="shared" si="91"/>
        <v>0</v>
      </c>
      <c r="BD126"/>
      <c r="BE126" s="387" t="s">
        <v>775</v>
      </c>
      <c r="BF126" s="444" t="s">
        <v>774</v>
      </c>
      <c r="BG126" s="474" t="s">
        <v>2</v>
      </c>
      <c r="BH126" s="411"/>
      <c r="BI126" s="411"/>
      <c r="BJ126" s="411"/>
      <c r="BK126" s="411"/>
      <c r="BL126" s="411"/>
      <c r="BM126" s="411"/>
      <c r="BN126" s="442">
        <v>1</v>
      </c>
      <c r="BO126" s="411"/>
      <c r="BP126" s="411"/>
      <c r="BQ126" s="442"/>
      <c r="BR126" s="547"/>
      <c r="BS126" s="429"/>
      <c r="BT126" s="429"/>
      <c r="BU126"/>
      <c r="BV126" s="387" t="s">
        <v>636</v>
      </c>
      <c r="BW126" s="444" t="s">
        <v>634</v>
      </c>
      <c r="BX126" s="474" t="s">
        <v>2</v>
      </c>
      <c r="BY126" s="411"/>
      <c r="BZ126" s="411"/>
      <c r="CA126" s="411"/>
      <c r="CB126" s="411"/>
      <c r="CC126" s="411"/>
      <c r="CD126" s="411"/>
      <c r="CE126" s="442">
        <v>1</v>
      </c>
      <c r="CF126" s="411"/>
      <c r="CG126" s="411"/>
      <c r="CH126" s="442"/>
      <c r="CI126" s="547"/>
      <c r="CJ126" s="429"/>
      <c r="CK126" s="429"/>
      <c r="CL126"/>
      <c r="CM126" s="387" t="s">
        <v>636</v>
      </c>
      <c r="CN126" s="444" t="s">
        <v>634</v>
      </c>
      <c r="CO126" s="474" t="s">
        <v>2</v>
      </c>
      <c r="CP126" s="411"/>
      <c r="CQ126" s="411"/>
      <c r="CR126" s="411"/>
      <c r="CS126" s="411"/>
      <c r="CT126" s="411"/>
      <c r="CU126" s="411"/>
      <c r="CV126" s="442">
        <v>1</v>
      </c>
      <c r="CW126" s="411"/>
      <c r="CX126" s="411"/>
      <c r="CY126" s="442"/>
      <c r="CZ126" s="547"/>
      <c r="DA126" s="429"/>
      <c r="DB126" s="429"/>
      <c r="DC126"/>
    </row>
    <row r="127" spans="1:107" hidden="1" x14ac:dyDescent="0.15">
      <c r="B127" s="281"/>
      <c r="C127" s="628">
        <v>3.1</v>
      </c>
      <c r="D127" s="629" t="s">
        <v>379</v>
      </c>
      <c r="E127" s="567"/>
      <c r="F127" s="751"/>
      <c r="G127"/>
      <c r="H127" s="778">
        <f t="shared" si="66"/>
        <v>0</v>
      </c>
      <c r="I127" s="796">
        <f t="shared" si="67"/>
        <v>0</v>
      </c>
      <c r="J127"/>
      <c r="K127" s="1">
        <f t="shared" si="65"/>
        <v>0</v>
      </c>
      <c r="L127" s="1">
        <f t="shared" si="65"/>
        <v>0</v>
      </c>
      <c r="M127" s="1">
        <f t="shared" si="65"/>
        <v>0</v>
      </c>
      <c r="N127" s="1">
        <f t="shared" si="63"/>
        <v>0</v>
      </c>
      <c r="O127" s="1">
        <f t="shared" si="63"/>
        <v>0</v>
      </c>
      <c r="P127" s="1">
        <f t="shared" si="63"/>
        <v>0</v>
      </c>
      <c r="Q127" s="1">
        <f t="shared" ref="Q127:V177" si="102">IF(OR(AE127=0,AE127="-"),0,1)</f>
        <v>0</v>
      </c>
      <c r="R127" s="1">
        <f t="shared" si="102"/>
        <v>0</v>
      </c>
      <c r="S127" s="1">
        <f t="shared" si="102"/>
        <v>0</v>
      </c>
      <c r="T127" s="1">
        <f t="shared" si="61"/>
        <v>0</v>
      </c>
      <c r="U127" s="1">
        <f t="shared" si="61"/>
        <v>0</v>
      </c>
      <c r="V127" s="1">
        <f t="shared" si="61"/>
        <v>0</v>
      </c>
      <c r="W127" s="1">
        <f t="shared" si="61"/>
        <v>0</v>
      </c>
      <c r="X127"/>
      <c r="Y127" s="679"/>
      <c r="Z127" s="679"/>
      <c r="AA127" s="679"/>
      <c r="AB127" s="679"/>
      <c r="AC127" s="679"/>
      <c r="AD127" s="679"/>
      <c r="AE127" s="679"/>
      <c r="AF127" s="679"/>
      <c r="AG127" s="679"/>
      <c r="AH127" s="679"/>
      <c r="AI127" s="679"/>
      <c r="AJ127" s="679"/>
      <c r="AK127" s="679"/>
      <c r="AL127"/>
      <c r="AN127" s="393">
        <f t="shared" si="85"/>
        <v>3.1</v>
      </c>
      <c r="AO127" s="393" t="str">
        <f t="shared" si="87"/>
        <v>LR1 3b</v>
      </c>
      <c r="AP127" s="443" t="str">
        <f t="shared" si="70"/>
        <v>空調設備</v>
      </c>
      <c r="AQ127" s="368">
        <f t="shared" si="92"/>
        <v>0</v>
      </c>
      <c r="AR127" s="368">
        <f t="shared" si="93"/>
        <v>0</v>
      </c>
      <c r="AS127" s="368">
        <f t="shared" si="94"/>
        <v>0</v>
      </c>
      <c r="AT127" s="368">
        <f t="shared" si="95"/>
        <v>0</v>
      </c>
      <c r="AU127" s="368">
        <f t="shared" si="96"/>
        <v>0</v>
      </c>
      <c r="AV127" s="368">
        <f t="shared" si="97"/>
        <v>0</v>
      </c>
      <c r="AW127" s="368">
        <f t="shared" si="98"/>
        <v>0</v>
      </c>
      <c r="AX127" s="374">
        <f t="shared" si="99"/>
        <v>0</v>
      </c>
      <c r="AY127" s="368">
        <f t="shared" si="100"/>
        <v>0</v>
      </c>
      <c r="AZ127" s="368">
        <f t="shared" si="101"/>
        <v>0.65</v>
      </c>
      <c r="BA127" s="369">
        <f t="shared" si="89"/>
        <v>0</v>
      </c>
      <c r="BB127" s="368">
        <f t="shared" si="90"/>
        <v>0</v>
      </c>
      <c r="BC127" s="368">
        <f t="shared" si="91"/>
        <v>0</v>
      </c>
      <c r="BE127" s="393">
        <v>3.1</v>
      </c>
      <c r="BF127" s="425" t="s">
        <v>637</v>
      </c>
      <c r="BG127" s="443" t="s">
        <v>379</v>
      </c>
      <c r="BH127" s="371"/>
      <c r="BI127" s="371"/>
      <c r="BJ127" s="371"/>
      <c r="BK127" s="371"/>
      <c r="BL127" s="371"/>
      <c r="BM127" s="371"/>
      <c r="BN127" s="371"/>
      <c r="BO127" s="372"/>
      <c r="BP127" s="371"/>
      <c r="BQ127" s="615">
        <v>0.65</v>
      </c>
      <c r="BR127" s="373"/>
      <c r="BS127" s="371"/>
      <c r="BT127" s="371"/>
      <c r="BV127" s="393">
        <v>3.1</v>
      </c>
      <c r="BW127" s="425" t="s">
        <v>638</v>
      </c>
      <c r="BX127" s="443" t="s">
        <v>379</v>
      </c>
      <c r="BY127" s="371"/>
      <c r="BZ127" s="371"/>
      <c r="CA127" s="371"/>
      <c r="CB127" s="371"/>
      <c r="CC127" s="371"/>
      <c r="CD127" s="371"/>
      <c r="CE127" s="371"/>
      <c r="CF127" s="372"/>
      <c r="CG127" s="371"/>
      <c r="CH127" s="371"/>
      <c r="CI127" s="373"/>
      <c r="CJ127" s="371"/>
      <c r="CK127" s="371"/>
      <c r="CM127" s="393">
        <v>3.1</v>
      </c>
      <c r="CN127" s="425" t="s">
        <v>638</v>
      </c>
      <c r="CO127" s="443" t="s">
        <v>379</v>
      </c>
      <c r="CP127" s="371"/>
      <c r="CQ127" s="371"/>
      <c r="CR127" s="371"/>
      <c r="CS127" s="371"/>
      <c r="CT127" s="371"/>
      <c r="CU127" s="371"/>
      <c r="CV127" s="371"/>
      <c r="CW127" s="372"/>
      <c r="CX127" s="371"/>
      <c r="CY127" s="371"/>
      <c r="CZ127" s="373"/>
      <c r="DA127" s="371"/>
      <c r="DB127" s="371"/>
      <c r="DC127">
        <f>ROWS($DC$5:DC126)</f>
        <v>122</v>
      </c>
    </row>
    <row r="128" spans="1:107" hidden="1" x14ac:dyDescent="0.15">
      <c r="B128" s="281"/>
      <c r="C128" s="628">
        <v>3.2</v>
      </c>
      <c r="D128" s="629" t="s">
        <v>380</v>
      </c>
      <c r="E128" s="567"/>
      <c r="F128" s="751"/>
      <c r="G128"/>
      <c r="H128" s="779">
        <f t="shared" si="66"/>
        <v>0</v>
      </c>
      <c r="I128" s="700">
        <f t="shared" si="67"/>
        <v>0</v>
      </c>
      <c r="J128"/>
      <c r="K128" s="1">
        <f t="shared" si="65"/>
        <v>0</v>
      </c>
      <c r="L128" s="1">
        <f t="shared" si="65"/>
        <v>0</v>
      </c>
      <c r="M128" s="1">
        <f t="shared" si="65"/>
        <v>0</v>
      </c>
      <c r="N128" s="1">
        <f t="shared" si="65"/>
        <v>0</v>
      </c>
      <c r="O128" s="1">
        <f t="shared" si="65"/>
        <v>0</v>
      </c>
      <c r="P128" s="1">
        <f t="shared" si="65"/>
        <v>0</v>
      </c>
      <c r="Q128" s="1">
        <f t="shared" si="102"/>
        <v>0</v>
      </c>
      <c r="R128" s="1">
        <f t="shared" si="102"/>
        <v>0</v>
      </c>
      <c r="S128" s="1">
        <f t="shared" si="102"/>
        <v>0</v>
      </c>
      <c r="T128" s="1">
        <f t="shared" si="61"/>
        <v>0</v>
      </c>
      <c r="U128" s="1">
        <f t="shared" si="61"/>
        <v>0</v>
      </c>
      <c r="V128" s="1">
        <f t="shared" si="61"/>
        <v>0</v>
      </c>
      <c r="W128" s="1">
        <f t="shared" si="61"/>
        <v>0</v>
      </c>
      <c r="X128"/>
      <c r="Y128" s="681"/>
      <c r="Z128" s="681"/>
      <c r="AA128" s="681"/>
      <c r="AB128" s="681"/>
      <c r="AC128" s="681"/>
      <c r="AD128" s="681"/>
      <c r="AE128" s="681"/>
      <c r="AF128" s="681"/>
      <c r="AG128" s="681"/>
      <c r="AH128" s="681"/>
      <c r="AI128" s="681"/>
      <c r="AJ128" s="681"/>
      <c r="AK128" s="681"/>
      <c r="AL128"/>
      <c r="AN128" s="393">
        <f t="shared" si="85"/>
        <v>3.2</v>
      </c>
      <c r="AO128" s="393" t="str">
        <f t="shared" si="87"/>
        <v>LR1 3b</v>
      </c>
      <c r="AP128" s="443" t="str">
        <f t="shared" si="70"/>
        <v>換気設備</v>
      </c>
      <c r="AQ128" s="368">
        <f t="shared" si="92"/>
        <v>0</v>
      </c>
      <c r="AR128" s="368">
        <f t="shared" si="93"/>
        <v>0</v>
      </c>
      <c r="AS128" s="368">
        <f t="shared" si="94"/>
        <v>0</v>
      </c>
      <c r="AT128" s="368">
        <f t="shared" si="95"/>
        <v>0</v>
      </c>
      <c r="AU128" s="368">
        <f t="shared" si="96"/>
        <v>0</v>
      </c>
      <c r="AV128" s="368">
        <f t="shared" si="97"/>
        <v>0</v>
      </c>
      <c r="AW128" s="368">
        <f t="shared" si="98"/>
        <v>0</v>
      </c>
      <c r="AX128" s="374">
        <f t="shared" si="99"/>
        <v>0</v>
      </c>
      <c r="AY128" s="368">
        <f t="shared" si="100"/>
        <v>0</v>
      </c>
      <c r="AZ128" s="368">
        <f t="shared" si="101"/>
        <v>0.1</v>
      </c>
      <c r="BA128" s="369">
        <f t="shared" si="89"/>
        <v>0</v>
      </c>
      <c r="BB128" s="368">
        <f t="shared" si="90"/>
        <v>0</v>
      </c>
      <c r="BC128" s="368">
        <f t="shared" si="91"/>
        <v>0</v>
      </c>
      <c r="BE128" s="393">
        <v>3.2</v>
      </c>
      <c r="BF128" s="425" t="s">
        <v>637</v>
      </c>
      <c r="BG128" s="443" t="s">
        <v>380</v>
      </c>
      <c r="BH128" s="371"/>
      <c r="BI128" s="371"/>
      <c r="BJ128" s="371"/>
      <c r="BK128" s="371"/>
      <c r="BL128" s="371"/>
      <c r="BM128" s="371"/>
      <c r="BN128" s="371"/>
      <c r="BO128" s="372"/>
      <c r="BP128" s="371"/>
      <c r="BQ128" s="615">
        <v>0.1</v>
      </c>
      <c r="BR128" s="373"/>
      <c r="BS128" s="371"/>
      <c r="BT128" s="371"/>
      <c r="BV128" s="393">
        <v>3.2</v>
      </c>
      <c r="BW128" s="425" t="s">
        <v>638</v>
      </c>
      <c r="BX128" s="443" t="s">
        <v>380</v>
      </c>
      <c r="BY128" s="371"/>
      <c r="BZ128" s="371"/>
      <c r="CA128" s="371"/>
      <c r="CB128" s="371"/>
      <c r="CC128" s="371"/>
      <c r="CD128" s="371"/>
      <c r="CE128" s="371"/>
      <c r="CF128" s="372"/>
      <c r="CG128" s="371"/>
      <c r="CH128" s="371"/>
      <c r="CI128" s="373"/>
      <c r="CJ128" s="371"/>
      <c r="CK128" s="371"/>
      <c r="CM128" s="393">
        <v>3.2</v>
      </c>
      <c r="CN128" s="425" t="s">
        <v>638</v>
      </c>
      <c r="CO128" s="443" t="s">
        <v>380</v>
      </c>
      <c r="CP128" s="371"/>
      <c r="CQ128" s="371"/>
      <c r="CR128" s="371"/>
      <c r="CS128" s="371"/>
      <c r="CT128" s="371"/>
      <c r="CU128" s="371"/>
      <c r="CV128" s="371"/>
      <c r="CW128" s="372"/>
      <c r="CX128" s="371"/>
      <c r="CY128" s="371"/>
      <c r="CZ128" s="373"/>
      <c r="DA128" s="371"/>
      <c r="DB128" s="371"/>
      <c r="DC128">
        <f>ROWS($DC$5:DC127)</f>
        <v>123</v>
      </c>
    </row>
    <row r="129" spans="1:107" hidden="1" x14ac:dyDescent="0.15">
      <c r="B129" s="281"/>
      <c r="C129" s="628">
        <v>3.3</v>
      </c>
      <c r="D129" s="629" t="s">
        <v>381</v>
      </c>
      <c r="E129" s="567"/>
      <c r="F129" s="751"/>
      <c r="G129"/>
      <c r="H129" s="779">
        <f t="shared" si="66"/>
        <v>0</v>
      </c>
      <c r="I129" s="700">
        <f t="shared" si="67"/>
        <v>0</v>
      </c>
      <c r="J129"/>
      <c r="K129" s="1">
        <f t="shared" si="65"/>
        <v>0</v>
      </c>
      <c r="L129" s="1">
        <f t="shared" si="65"/>
        <v>0</v>
      </c>
      <c r="M129" s="1">
        <f t="shared" si="65"/>
        <v>0</v>
      </c>
      <c r="N129" s="1">
        <f t="shared" si="65"/>
        <v>0</v>
      </c>
      <c r="O129" s="1">
        <f t="shared" si="65"/>
        <v>0</v>
      </c>
      <c r="P129" s="1">
        <f t="shared" si="65"/>
        <v>0</v>
      </c>
      <c r="Q129" s="1">
        <f t="shared" si="102"/>
        <v>0</v>
      </c>
      <c r="R129" s="1">
        <f t="shared" si="102"/>
        <v>0</v>
      </c>
      <c r="S129" s="1">
        <f t="shared" si="102"/>
        <v>0</v>
      </c>
      <c r="T129" s="1">
        <f t="shared" si="61"/>
        <v>0</v>
      </c>
      <c r="U129" s="1">
        <f t="shared" si="61"/>
        <v>0</v>
      </c>
      <c r="V129" s="1">
        <f t="shared" si="61"/>
        <v>0</v>
      </c>
      <c r="W129" s="1">
        <f t="shared" si="61"/>
        <v>0</v>
      </c>
      <c r="X129"/>
      <c r="Y129" s="681"/>
      <c r="Z129" s="681"/>
      <c r="AA129" s="681"/>
      <c r="AB129" s="681"/>
      <c r="AC129" s="681"/>
      <c r="AD129" s="681"/>
      <c r="AE129" s="681"/>
      <c r="AF129" s="681"/>
      <c r="AG129" s="681"/>
      <c r="AH129" s="681"/>
      <c r="AI129" s="681"/>
      <c r="AJ129" s="681"/>
      <c r="AK129" s="681"/>
      <c r="AL129"/>
      <c r="AN129" s="393">
        <f t="shared" si="85"/>
        <v>3.3</v>
      </c>
      <c r="AO129" s="393" t="str">
        <f t="shared" si="87"/>
        <v>LR1 3b</v>
      </c>
      <c r="AP129" s="443" t="str">
        <f t="shared" si="70"/>
        <v>照明設備</v>
      </c>
      <c r="AQ129" s="368">
        <f t="shared" si="92"/>
        <v>0</v>
      </c>
      <c r="AR129" s="368">
        <f t="shared" si="93"/>
        <v>0</v>
      </c>
      <c r="AS129" s="368">
        <f t="shared" si="94"/>
        <v>0</v>
      </c>
      <c r="AT129" s="368">
        <f t="shared" si="95"/>
        <v>0</v>
      </c>
      <c r="AU129" s="368">
        <f t="shared" si="96"/>
        <v>0</v>
      </c>
      <c r="AV129" s="368">
        <f t="shared" si="97"/>
        <v>0</v>
      </c>
      <c r="AW129" s="368">
        <f t="shared" si="98"/>
        <v>0</v>
      </c>
      <c r="AX129" s="374">
        <f t="shared" si="99"/>
        <v>0</v>
      </c>
      <c r="AY129" s="368">
        <f t="shared" si="100"/>
        <v>0</v>
      </c>
      <c r="AZ129" s="368">
        <f t="shared" si="101"/>
        <v>0.2</v>
      </c>
      <c r="BA129" s="369">
        <f t="shared" si="89"/>
        <v>0</v>
      </c>
      <c r="BB129" s="368">
        <f t="shared" si="90"/>
        <v>0</v>
      </c>
      <c r="BC129" s="368">
        <f t="shared" si="91"/>
        <v>0</v>
      </c>
      <c r="BE129" s="393">
        <v>3.3</v>
      </c>
      <c r="BF129" s="425" t="s">
        <v>637</v>
      </c>
      <c r="BG129" s="443" t="s">
        <v>381</v>
      </c>
      <c r="BH129" s="371"/>
      <c r="BI129" s="371"/>
      <c r="BJ129" s="371"/>
      <c r="BK129" s="371"/>
      <c r="BL129" s="371"/>
      <c r="BM129" s="371"/>
      <c r="BN129" s="371"/>
      <c r="BO129" s="372"/>
      <c r="BP129" s="371"/>
      <c r="BQ129" s="615">
        <v>0.2</v>
      </c>
      <c r="BR129" s="373"/>
      <c r="BS129" s="371"/>
      <c r="BT129" s="371"/>
      <c r="BV129" s="393">
        <v>3.3</v>
      </c>
      <c r="BW129" s="425" t="s">
        <v>638</v>
      </c>
      <c r="BX129" s="443" t="s">
        <v>381</v>
      </c>
      <c r="BY129" s="371"/>
      <c r="BZ129" s="371"/>
      <c r="CA129" s="371"/>
      <c r="CB129" s="371"/>
      <c r="CC129" s="371"/>
      <c r="CD129" s="371"/>
      <c r="CE129" s="371"/>
      <c r="CF129" s="372"/>
      <c r="CG129" s="371"/>
      <c r="CH129" s="371"/>
      <c r="CI129" s="373"/>
      <c r="CJ129" s="371"/>
      <c r="CK129" s="371"/>
      <c r="CM129" s="393">
        <v>3.3</v>
      </c>
      <c r="CN129" s="425" t="s">
        <v>638</v>
      </c>
      <c r="CO129" s="443" t="s">
        <v>381</v>
      </c>
      <c r="CP129" s="371"/>
      <c r="CQ129" s="371"/>
      <c r="CR129" s="371"/>
      <c r="CS129" s="371"/>
      <c r="CT129" s="371"/>
      <c r="CU129" s="371"/>
      <c r="CV129" s="371"/>
      <c r="CW129" s="372"/>
      <c r="CX129" s="371"/>
      <c r="CY129" s="371"/>
      <c r="CZ129" s="373"/>
      <c r="DA129" s="371"/>
      <c r="DB129" s="371"/>
      <c r="DC129">
        <f>ROWS($DC$5:DC128)</f>
        <v>124</v>
      </c>
    </row>
    <row r="130" spans="1:107" hidden="1" x14ac:dyDescent="0.15">
      <c r="B130" s="281"/>
      <c r="C130" s="628">
        <v>3.4</v>
      </c>
      <c r="D130" s="629" t="s">
        <v>110</v>
      </c>
      <c r="E130" s="567"/>
      <c r="F130" s="751"/>
      <c r="G130"/>
      <c r="H130" s="779">
        <f t="shared" si="66"/>
        <v>0</v>
      </c>
      <c r="I130" s="700">
        <f t="shared" si="67"/>
        <v>0</v>
      </c>
      <c r="J130"/>
      <c r="K130" s="1">
        <f t="shared" si="65"/>
        <v>0</v>
      </c>
      <c r="L130" s="1">
        <f t="shared" si="65"/>
        <v>0</v>
      </c>
      <c r="M130" s="1">
        <f t="shared" si="65"/>
        <v>0</v>
      </c>
      <c r="N130" s="1">
        <f t="shared" si="65"/>
        <v>0</v>
      </c>
      <c r="O130" s="1">
        <f t="shared" si="65"/>
        <v>0</v>
      </c>
      <c r="P130" s="1">
        <f t="shared" si="65"/>
        <v>0</v>
      </c>
      <c r="Q130" s="1">
        <f t="shared" si="102"/>
        <v>0</v>
      </c>
      <c r="R130" s="1">
        <f t="shared" si="102"/>
        <v>0</v>
      </c>
      <c r="S130" s="1">
        <f t="shared" si="102"/>
        <v>0</v>
      </c>
      <c r="T130" s="1">
        <f t="shared" si="61"/>
        <v>0</v>
      </c>
      <c r="U130" s="1">
        <f t="shared" si="61"/>
        <v>0</v>
      </c>
      <c r="V130" s="1">
        <f t="shared" si="61"/>
        <v>0</v>
      </c>
      <c r="W130" s="1">
        <f t="shared" si="61"/>
        <v>0</v>
      </c>
      <c r="X130"/>
      <c r="Y130" s="681"/>
      <c r="Z130" s="681"/>
      <c r="AA130" s="681"/>
      <c r="AB130" s="681"/>
      <c r="AC130" s="681"/>
      <c r="AD130" s="681"/>
      <c r="AE130" s="681"/>
      <c r="AF130" s="681"/>
      <c r="AG130" s="681"/>
      <c r="AH130" s="681"/>
      <c r="AI130" s="681"/>
      <c r="AJ130" s="681"/>
      <c r="AK130" s="681"/>
      <c r="AL130"/>
      <c r="AN130" s="572">
        <f t="shared" si="85"/>
        <v>3.4</v>
      </c>
      <c r="AO130" s="393" t="str">
        <f t="shared" si="87"/>
        <v>LR1 3b</v>
      </c>
      <c r="AP130" s="443" t="str">
        <f t="shared" si="70"/>
        <v>給湯設備</v>
      </c>
      <c r="AQ130" s="368">
        <f t="shared" si="92"/>
        <v>0</v>
      </c>
      <c r="AR130" s="368">
        <f t="shared" si="93"/>
        <v>0</v>
      </c>
      <c r="AS130" s="368">
        <f t="shared" si="94"/>
        <v>0</v>
      </c>
      <c r="AT130" s="368">
        <f t="shared" si="95"/>
        <v>0</v>
      </c>
      <c r="AU130" s="368">
        <f t="shared" si="96"/>
        <v>0</v>
      </c>
      <c r="AV130" s="368">
        <f t="shared" si="97"/>
        <v>0</v>
      </c>
      <c r="AW130" s="368">
        <f t="shared" si="98"/>
        <v>0</v>
      </c>
      <c r="AX130" s="374">
        <f t="shared" si="99"/>
        <v>0</v>
      </c>
      <c r="AY130" s="368">
        <f t="shared" si="100"/>
        <v>0</v>
      </c>
      <c r="AZ130" s="368">
        <f t="shared" si="101"/>
        <v>0.05</v>
      </c>
      <c r="BA130" s="369">
        <f t="shared" si="89"/>
        <v>0</v>
      </c>
      <c r="BB130" s="368">
        <f t="shared" si="90"/>
        <v>0</v>
      </c>
      <c r="BC130" s="368">
        <f t="shared" si="91"/>
        <v>0</v>
      </c>
      <c r="BE130" s="572">
        <v>3.4</v>
      </c>
      <c r="BF130" s="425" t="s">
        <v>637</v>
      </c>
      <c r="BG130" s="443" t="s">
        <v>110</v>
      </c>
      <c r="BH130" s="371"/>
      <c r="BI130" s="371"/>
      <c r="BJ130" s="371"/>
      <c r="BK130" s="371"/>
      <c r="BL130" s="371"/>
      <c r="BM130" s="371"/>
      <c r="BN130" s="371"/>
      <c r="BO130" s="372"/>
      <c r="BP130" s="371"/>
      <c r="BQ130" s="615">
        <v>0.05</v>
      </c>
      <c r="BR130" s="373"/>
      <c r="BS130" s="371"/>
      <c r="BT130" s="371"/>
      <c r="BV130" s="572">
        <v>3.4</v>
      </c>
      <c r="BW130" s="425" t="s">
        <v>638</v>
      </c>
      <c r="BX130" s="443" t="s">
        <v>110</v>
      </c>
      <c r="BY130" s="371"/>
      <c r="BZ130" s="371"/>
      <c r="CA130" s="371"/>
      <c r="CB130" s="371"/>
      <c r="CC130" s="371"/>
      <c r="CD130" s="371"/>
      <c r="CE130" s="371"/>
      <c r="CF130" s="372"/>
      <c r="CG130" s="371"/>
      <c r="CH130" s="371"/>
      <c r="CI130" s="373"/>
      <c r="CJ130" s="371"/>
      <c r="CK130" s="371"/>
      <c r="CM130" s="572">
        <v>3.4</v>
      </c>
      <c r="CN130" s="425" t="s">
        <v>638</v>
      </c>
      <c r="CO130" s="443" t="s">
        <v>110</v>
      </c>
      <c r="CP130" s="371"/>
      <c r="CQ130" s="371"/>
      <c r="CR130" s="371"/>
      <c r="CS130" s="371"/>
      <c r="CT130" s="371"/>
      <c r="CU130" s="371"/>
      <c r="CV130" s="371"/>
      <c r="CW130" s="372"/>
      <c r="CX130" s="371"/>
      <c r="CY130" s="371"/>
      <c r="CZ130" s="373"/>
      <c r="DA130" s="371"/>
      <c r="DB130" s="371"/>
      <c r="DC130">
        <f>ROWS($DC$5:DC129)</f>
        <v>125</v>
      </c>
    </row>
    <row r="131" spans="1:107" hidden="1" x14ac:dyDescent="0.15">
      <c r="B131" s="281"/>
      <c r="C131" s="628">
        <v>3.5</v>
      </c>
      <c r="D131" s="629" t="s">
        <v>382</v>
      </c>
      <c r="E131" s="567"/>
      <c r="F131" s="751"/>
      <c r="G131"/>
      <c r="H131" s="779">
        <f t="shared" si="66"/>
        <v>0</v>
      </c>
      <c r="I131" s="700">
        <f t="shared" si="67"/>
        <v>0</v>
      </c>
      <c r="J131"/>
      <c r="K131" s="1">
        <f t="shared" si="65"/>
        <v>0</v>
      </c>
      <c r="L131" s="1">
        <f t="shared" si="65"/>
        <v>0</v>
      </c>
      <c r="M131" s="1">
        <f t="shared" si="65"/>
        <v>0</v>
      </c>
      <c r="N131" s="1">
        <f t="shared" si="65"/>
        <v>0</v>
      </c>
      <c r="O131" s="1">
        <f t="shared" si="65"/>
        <v>0</v>
      </c>
      <c r="P131" s="1">
        <f t="shared" si="65"/>
        <v>0</v>
      </c>
      <c r="Q131" s="1">
        <f t="shared" si="102"/>
        <v>0</v>
      </c>
      <c r="R131" s="1">
        <f t="shared" si="102"/>
        <v>0</v>
      </c>
      <c r="S131" s="1">
        <f t="shared" si="102"/>
        <v>0</v>
      </c>
      <c r="T131" s="1">
        <f t="shared" si="61"/>
        <v>0</v>
      </c>
      <c r="U131" s="1">
        <f t="shared" si="61"/>
        <v>0</v>
      </c>
      <c r="V131" s="1">
        <f t="shared" si="61"/>
        <v>0</v>
      </c>
      <c r="W131" s="1">
        <f t="shared" si="61"/>
        <v>0</v>
      </c>
      <c r="X131"/>
      <c r="Y131" s="681"/>
      <c r="Z131" s="681"/>
      <c r="AA131" s="681"/>
      <c r="AB131" s="681"/>
      <c r="AC131" s="681"/>
      <c r="AD131" s="681"/>
      <c r="AE131" s="681"/>
      <c r="AF131" s="681"/>
      <c r="AG131" s="681"/>
      <c r="AH131" s="681"/>
      <c r="AI131" s="681"/>
      <c r="AJ131" s="681"/>
      <c r="AK131" s="681"/>
      <c r="AL131"/>
      <c r="AN131" s="572">
        <f t="shared" si="85"/>
        <v>3.5</v>
      </c>
      <c r="AO131" s="393" t="str">
        <f t="shared" si="87"/>
        <v>LR1 3b</v>
      </c>
      <c r="AP131" s="443" t="str">
        <f t="shared" si="70"/>
        <v>昇降機設備</v>
      </c>
      <c r="AQ131" s="368">
        <f t="shared" si="92"/>
        <v>0</v>
      </c>
      <c r="AR131" s="368">
        <f t="shared" si="93"/>
        <v>0</v>
      </c>
      <c r="AS131" s="368">
        <f t="shared" si="94"/>
        <v>0</v>
      </c>
      <c r="AT131" s="368">
        <f t="shared" si="95"/>
        <v>0</v>
      </c>
      <c r="AU131" s="368">
        <f t="shared" si="96"/>
        <v>0</v>
      </c>
      <c r="AV131" s="368">
        <f t="shared" si="97"/>
        <v>0</v>
      </c>
      <c r="AW131" s="368">
        <f t="shared" si="98"/>
        <v>0</v>
      </c>
      <c r="AX131" s="374">
        <f t="shared" si="99"/>
        <v>0</v>
      </c>
      <c r="AY131" s="368">
        <f t="shared" si="100"/>
        <v>0</v>
      </c>
      <c r="AZ131" s="368">
        <f t="shared" si="101"/>
        <v>0</v>
      </c>
      <c r="BA131" s="369">
        <f t="shared" si="89"/>
        <v>0</v>
      </c>
      <c r="BB131" s="368">
        <f t="shared" si="90"/>
        <v>0</v>
      </c>
      <c r="BC131" s="368">
        <f t="shared" si="91"/>
        <v>0</v>
      </c>
      <c r="BE131" s="572">
        <v>3.5</v>
      </c>
      <c r="BF131" s="425" t="s">
        <v>637</v>
      </c>
      <c r="BG131" s="443" t="s">
        <v>382</v>
      </c>
      <c r="BH131" s="371"/>
      <c r="BI131" s="371"/>
      <c r="BJ131" s="371"/>
      <c r="BK131" s="371"/>
      <c r="BL131" s="371"/>
      <c r="BM131" s="371"/>
      <c r="BN131" s="371"/>
      <c r="BO131" s="372"/>
      <c r="BP131" s="371"/>
      <c r="BQ131" s="371"/>
      <c r="BR131" s="373"/>
      <c r="BS131" s="371"/>
      <c r="BT131" s="371"/>
      <c r="BV131" s="572">
        <v>3.5</v>
      </c>
      <c r="BW131" s="425" t="s">
        <v>638</v>
      </c>
      <c r="BX131" s="443" t="s">
        <v>382</v>
      </c>
      <c r="BY131" s="371"/>
      <c r="BZ131" s="371"/>
      <c r="CA131" s="371"/>
      <c r="CB131" s="371"/>
      <c r="CC131" s="371"/>
      <c r="CD131" s="371"/>
      <c r="CE131" s="371"/>
      <c r="CF131" s="372"/>
      <c r="CG131" s="371"/>
      <c r="CH131" s="371"/>
      <c r="CI131" s="373"/>
      <c r="CJ131" s="371"/>
      <c r="CK131" s="371"/>
      <c r="CM131" s="572">
        <v>3.5</v>
      </c>
      <c r="CN131" s="425" t="s">
        <v>638</v>
      </c>
      <c r="CO131" s="443" t="s">
        <v>382</v>
      </c>
      <c r="CP131" s="371"/>
      <c r="CQ131" s="371"/>
      <c r="CR131" s="371"/>
      <c r="CS131" s="371"/>
      <c r="CT131" s="371"/>
      <c r="CU131" s="371"/>
      <c r="CV131" s="371"/>
      <c r="CW131" s="372"/>
      <c r="CX131" s="371"/>
      <c r="CY131" s="371"/>
      <c r="CZ131" s="373"/>
      <c r="DA131" s="371"/>
      <c r="DB131" s="371"/>
      <c r="DC131">
        <f>ROWS($DC$5:DC130)</f>
        <v>126</v>
      </c>
    </row>
    <row r="132" spans="1:107" ht="14.25" thickBot="1" x14ac:dyDescent="0.2">
      <c r="B132" s="282"/>
      <c r="C132" s="263">
        <v>3.2</v>
      </c>
      <c r="D132" s="254" t="s">
        <v>800</v>
      </c>
      <c r="E132" s="223"/>
      <c r="F132" s="751"/>
      <c r="G132"/>
      <c r="H132" s="775">
        <f>IF(SUMPRODUCT($Y$7:$AH$7,K132:T132)=0,0,SUMPRODUCT($Y$7:$AH$7,Y132:AH132)/SUMPRODUCT($Y$7:$AH$7,K132:T132))</f>
        <v>0</v>
      </c>
      <c r="I132" s="794">
        <f>IF(SUMPRODUCT($AI$7:$AK$7,U132:W132)=0,0,SUMPRODUCT($AI$7:$AK$7,AI132:AK134)/SUMPRODUCT($AI$7:$AK$7,U132:W132))</f>
        <v>0</v>
      </c>
      <c r="J132"/>
      <c r="K132" s="1">
        <f t="shared" si="65"/>
        <v>0</v>
      </c>
      <c r="L132" s="1">
        <f t="shared" si="65"/>
        <v>0</v>
      </c>
      <c r="M132" s="1">
        <f t="shared" si="65"/>
        <v>0</v>
      </c>
      <c r="N132" s="1">
        <f t="shared" si="65"/>
        <v>0</v>
      </c>
      <c r="O132" s="1">
        <f t="shared" si="65"/>
        <v>0</v>
      </c>
      <c r="P132" s="1">
        <f t="shared" si="65"/>
        <v>0</v>
      </c>
      <c r="Q132" s="1">
        <f t="shared" si="102"/>
        <v>0</v>
      </c>
      <c r="R132" s="1">
        <f t="shared" si="102"/>
        <v>0</v>
      </c>
      <c r="S132" s="1">
        <f t="shared" si="102"/>
        <v>0</v>
      </c>
      <c r="T132" s="1">
        <f t="shared" si="61"/>
        <v>0</v>
      </c>
      <c r="U132" s="1">
        <f t="shared" si="61"/>
        <v>0</v>
      </c>
      <c r="V132" s="1">
        <f t="shared" si="61"/>
        <v>0</v>
      </c>
      <c r="W132" s="1">
        <f t="shared" si="61"/>
        <v>0</v>
      </c>
      <c r="X132"/>
      <c r="Y132" s="695" t="s">
        <v>437</v>
      </c>
      <c r="Z132" s="695" t="s">
        <v>839</v>
      </c>
      <c r="AA132" s="695" t="s">
        <v>839</v>
      </c>
      <c r="AB132" s="695" t="s">
        <v>839</v>
      </c>
      <c r="AC132" s="695" t="s">
        <v>839</v>
      </c>
      <c r="AD132" s="695" t="s">
        <v>839</v>
      </c>
      <c r="AE132" s="695" t="s">
        <v>839</v>
      </c>
      <c r="AF132" s="695" t="s">
        <v>839</v>
      </c>
      <c r="AG132" s="695" t="s">
        <v>839</v>
      </c>
      <c r="AH132" s="695" t="s">
        <v>839</v>
      </c>
      <c r="AI132" s="695" t="s">
        <v>839</v>
      </c>
      <c r="AJ132" s="695" t="s">
        <v>839</v>
      </c>
      <c r="AK132" s="695" t="s">
        <v>839</v>
      </c>
      <c r="AL132"/>
      <c r="AN132" s="572">
        <f t="shared" si="85"/>
        <v>0</v>
      </c>
      <c r="AO132" s="572" t="str">
        <f t="shared" si="87"/>
        <v>LR</v>
      </c>
      <c r="AP132" s="443" t="str">
        <f t="shared" si="70"/>
        <v>実績値を用いた総合評価</v>
      </c>
      <c r="AQ132" s="368">
        <f t="shared" si="92"/>
        <v>1</v>
      </c>
      <c r="AR132" s="368">
        <f t="shared" si="93"/>
        <v>1</v>
      </c>
      <c r="AS132" s="368">
        <f t="shared" si="94"/>
        <v>1</v>
      </c>
      <c r="AT132" s="368">
        <f t="shared" si="95"/>
        <v>1</v>
      </c>
      <c r="AU132" s="368">
        <f t="shared" si="96"/>
        <v>1</v>
      </c>
      <c r="AV132" s="368">
        <f t="shared" si="97"/>
        <v>1</v>
      </c>
      <c r="AW132" s="368">
        <f t="shared" si="98"/>
        <v>0</v>
      </c>
      <c r="AX132" s="374">
        <f t="shared" si="99"/>
        <v>1</v>
      </c>
      <c r="AY132" s="368">
        <f t="shared" si="100"/>
        <v>0</v>
      </c>
      <c r="AZ132" s="368">
        <f t="shared" si="101"/>
        <v>1</v>
      </c>
      <c r="BA132" s="369">
        <f t="shared" si="89"/>
        <v>0</v>
      </c>
      <c r="BB132" s="368">
        <f t="shared" si="90"/>
        <v>0</v>
      </c>
      <c r="BC132" s="368">
        <f t="shared" si="91"/>
        <v>0</v>
      </c>
      <c r="BE132" s="572">
        <v>3</v>
      </c>
      <c r="BF132" s="616" t="s">
        <v>776</v>
      </c>
      <c r="BG132" s="474" t="s">
        <v>777</v>
      </c>
      <c r="BH132" s="371">
        <v>1</v>
      </c>
      <c r="BI132" s="371">
        <v>1</v>
      </c>
      <c r="BJ132" s="371">
        <v>1</v>
      </c>
      <c r="BK132" s="371">
        <v>1</v>
      </c>
      <c r="BL132" s="371">
        <v>1</v>
      </c>
      <c r="BM132" s="371">
        <v>1</v>
      </c>
      <c r="BN132" s="371"/>
      <c r="BO132" s="371">
        <v>1</v>
      </c>
      <c r="BP132" s="371"/>
      <c r="BQ132" s="371">
        <v>1</v>
      </c>
      <c r="BR132" s="373"/>
      <c r="BS132" s="371"/>
      <c r="BT132" s="371"/>
      <c r="BV132" s="572"/>
      <c r="BW132" s="573" t="s">
        <v>107</v>
      </c>
      <c r="BX132" s="443"/>
      <c r="BY132" s="371"/>
      <c r="BZ132" s="371"/>
      <c r="CA132" s="371"/>
      <c r="CB132" s="371"/>
      <c r="CC132" s="371"/>
      <c r="CD132" s="371"/>
      <c r="CE132" s="371"/>
      <c r="CF132" s="372"/>
      <c r="CG132" s="371"/>
      <c r="CH132" s="371"/>
      <c r="CI132" s="373"/>
      <c r="CJ132" s="371"/>
      <c r="CK132" s="371"/>
      <c r="CM132" s="572"/>
      <c r="CN132" s="573" t="s">
        <v>107</v>
      </c>
      <c r="CO132" s="443"/>
      <c r="CP132" s="371"/>
      <c r="CQ132" s="371"/>
      <c r="CR132" s="371"/>
      <c r="CS132" s="371"/>
      <c r="CT132" s="371"/>
      <c r="CU132" s="371"/>
      <c r="CV132" s="371"/>
      <c r="CW132" s="372"/>
      <c r="CX132" s="371"/>
      <c r="CY132" s="371"/>
      <c r="CZ132" s="373"/>
      <c r="DA132" s="371"/>
      <c r="DB132" s="371"/>
      <c r="DC132">
        <f>ROWS($DC$5:DC131)</f>
        <v>127</v>
      </c>
    </row>
    <row r="133" spans="1:107" s="361" customFormat="1" x14ac:dyDescent="0.15">
      <c r="A133"/>
      <c r="B133" s="275">
        <v>4</v>
      </c>
      <c r="C133" s="224" t="s">
        <v>383</v>
      </c>
      <c r="D133" s="202"/>
      <c r="E133" s="202"/>
      <c r="F133" s="751"/>
      <c r="G133"/>
      <c r="H133" s="790"/>
      <c r="I133" s="716"/>
      <c r="J133"/>
      <c r="K133" s="1">
        <f t="shared" si="65"/>
        <v>0</v>
      </c>
      <c r="L133" s="1">
        <f t="shared" si="65"/>
        <v>0</v>
      </c>
      <c r="M133" s="1">
        <f t="shared" si="65"/>
        <v>0</v>
      </c>
      <c r="N133" s="1">
        <f t="shared" si="65"/>
        <v>0</v>
      </c>
      <c r="O133" s="1">
        <f t="shared" si="65"/>
        <v>0</v>
      </c>
      <c r="P133" s="1">
        <f t="shared" si="65"/>
        <v>0</v>
      </c>
      <c r="Q133" s="1">
        <f t="shared" si="102"/>
        <v>0</v>
      </c>
      <c r="R133" s="1">
        <f t="shared" si="102"/>
        <v>0</v>
      </c>
      <c r="S133" s="1">
        <f t="shared" si="102"/>
        <v>0</v>
      </c>
      <c r="T133" s="1">
        <f t="shared" si="61"/>
        <v>0</v>
      </c>
      <c r="U133" s="1">
        <f t="shared" si="61"/>
        <v>0</v>
      </c>
      <c r="V133" s="1">
        <f t="shared" si="61"/>
        <v>0</v>
      </c>
      <c r="W133" s="1">
        <f t="shared" si="61"/>
        <v>0</v>
      </c>
      <c r="X133"/>
      <c r="Y133" s="714" t="s">
        <v>838</v>
      </c>
      <c r="Z133" s="714" t="s">
        <v>838</v>
      </c>
      <c r="AA133" s="714" t="s">
        <v>838</v>
      </c>
      <c r="AB133" s="714" t="s">
        <v>838</v>
      </c>
      <c r="AC133" s="714" t="s">
        <v>838</v>
      </c>
      <c r="AD133" s="714" t="s">
        <v>838</v>
      </c>
      <c r="AE133" s="714" t="s">
        <v>838</v>
      </c>
      <c r="AF133" s="714" t="s">
        <v>838</v>
      </c>
      <c r="AG133" s="714" t="s">
        <v>838</v>
      </c>
      <c r="AH133" s="714" t="s">
        <v>838</v>
      </c>
      <c r="AI133" s="714" t="s">
        <v>838</v>
      </c>
      <c r="AJ133" s="714" t="s">
        <v>838</v>
      </c>
      <c r="AK133" s="714" t="s">
        <v>838</v>
      </c>
      <c r="AL133"/>
      <c r="AM133"/>
      <c r="AN133" s="409">
        <f t="shared" si="85"/>
        <v>4</v>
      </c>
      <c r="AO133" s="387" t="str">
        <f t="shared" si="87"/>
        <v>LR1</v>
      </c>
      <c r="AP133" s="474" t="str">
        <f t="shared" si="70"/>
        <v>効率的運用</v>
      </c>
      <c r="AQ133" s="389">
        <f t="shared" si="92"/>
        <v>0.2</v>
      </c>
      <c r="AR133" s="389">
        <f t="shared" si="93"/>
        <v>0.2</v>
      </c>
      <c r="AS133" s="389">
        <f t="shared" si="94"/>
        <v>0.2</v>
      </c>
      <c r="AT133" s="389">
        <f t="shared" si="95"/>
        <v>0.2</v>
      </c>
      <c r="AU133" s="389">
        <f t="shared" si="96"/>
        <v>0.2</v>
      </c>
      <c r="AV133" s="389">
        <f t="shared" si="97"/>
        <v>0.2</v>
      </c>
      <c r="AW133" s="389">
        <f t="shared" si="98"/>
        <v>0.2</v>
      </c>
      <c r="AX133" s="364">
        <f t="shared" si="99"/>
        <v>0.2</v>
      </c>
      <c r="AY133" s="389">
        <f t="shared" si="100"/>
        <v>0.25</v>
      </c>
      <c r="AZ133" s="389">
        <f t="shared" si="101"/>
        <v>0.2</v>
      </c>
      <c r="BA133" s="399">
        <f t="shared" si="89"/>
        <v>0</v>
      </c>
      <c r="BB133" s="363">
        <f t="shared" si="90"/>
        <v>0</v>
      </c>
      <c r="BC133" s="363">
        <f t="shared" si="91"/>
        <v>0</v>
      </c>
      <c r="BD133"/>
      <c r="BE133" s="409">
        <v>4</v>
      </c>
      <c r="BF133" s="444" t="s">
        <v>108</v>
      </c>
      <c r="BG133" s="474" t="s">
        <v>383</v>
      </c>
      <c r="BH133" s="561">
        <v>0.2</v>
      </c>
      <c r="BI133" s="561">
        <v>0.2</v>
      </c>
      <c r="BJ133" s="561">
        <v>0.2</v>
      </c>
      <c r="BK133" s="561">
        <v>0.2</v>
      </c>
      <c r="BL133" s="561">
        <v>0.2</v>
      </c>
      <c r="BM133" s="561">
        <v>0.2</v>
      </c>
      <c r="BN133" s="561">
        <v>0.2</v>
      </c>
      <c r="BO133" s="561">
        <v>0.2</v>
      </c>
      <c r="BP133" s="561">
        <v>0.25</v>
      </c>
      <c r="BQ133" s="561">
        <v>0.2</v>
      </c>
      <c r="BR133" s="547"/>
      <c r="BS133" s="429"/>
      <c r="BT133" s="429"/>
      <c r="BU133"/>
      <c r="BV133" s="409">
        <v>4</v>
      </c>
      <c r="BW133" s="444" t="s">
        <v>108</v>
      </c>
      <c r="BX133" s="474" t="s">
        <v>383</v>
      </c>
      <c r="BY133" s="561">
        <v>0.2</v>
      </c>
      <c r="BZ133" s="561">
        <v>0.2</v>
      </c>
      <c r="CA133" s="561">
        <v>0.2</v>
      </c>
      <c r="CB133" s="561">
        <v>0.2</v>
      </c>
      <c r="CC133" s="561">
        <v>0.2</v>
      </c>
      <c r="CD133" s="561">
        <v>0.2</v>
      </c>
      <c r="CE133" s="561">
        <v>0.2</v>
      </c>
      <c r="CF133" s="561">
        <v>0.2</v>
      </c>
      <c r="CG133" s="561">
        <v>0.25</v>
      </c>
      <c r="CH133" s="561">
        <v>0.2</v>
      </c>
      <c r="CI133" s="547"/>
      <c r="CJ133" s="429"/>
      <c r="CK133" s="429"/>
      <c r="CL133"/>
      <c r="CM133" s="409">
        <v>4</v>
      </c>
      <c r="CN133" s="444" t="s">
        <v>108</v>
      </c>
      <c r="CO133" s="474" t="s">
        <v>383</v>
      </c>
      <c r="CP133" s="561">
        <v>0.2</v>
      </c>
      <c r="CQ133" s="561">
        <v>0.2</v>
      </c>
      <c r="CR133" s="561">
        <v>0.2</v>
      </c>
      <c r="CS133" s="561">
        <v>0.2</v>
      </c>
      <c r="CT133" s="561">
        <v>0.2</v>
      </c>
      <c r="CU133" s="561">
        <v>0.2</v>
      </c>
      <c r="CV133" s="561">
        <v>0.2</v>
      </c>
      <c r="CW133" s="561">
        <v>0.2</v>
      </c>
      <c r="CX133" s="561">
        <v>0.25</v>
      </c>
      <c r="CY133" s="561">
        <v>0.2</v>
      </c>
      <c r="CZ133" s="547"/>
      <c r="DA133" s="429"/>
      <c r="DB133" s="429"/>
      <c r="DC133">
        <f>ROWS($DC$5:DC132)</f>
        <v>128</v>
      </c>
    </row>
    <row r="134" spans="1:107" ht="14.25" thickBot="1" x14ac:dyDescent="0.2">
      <c r="B134" s="229"/>
      <c r="C134" s="218"/>
      <c r="D134" s="227" t="s">
        <v>801</v>
      </c>
      <c r="E134" s="206"/>
      <c r="F134" s="751"/>
      <c r="G134"/>
      <c r="H134" s="782"/>
      <c r="I134" s="694"/>
      <c r="J134"/>
      <c r="K134" s="1">
        <f t="shared" si="65"/>
        <v>0</v>
      </c>
      <c r="L134" s="1">
        <f t="shared" si="65"/>
        <v>0</v>
      </c>
      <c r="M134" s="1">
        <f t="shared" si="65"/>
        <v>0</v>
      </c>
      <c r="N134" s="1">
        <f t="shared" si="65"/>
        <v>0</v>
      </c>
      <c r="O134" s="1">
        <f t="shared" si="65"/>
        <v>0</v>
      </c>
      <c r="P134" s="1">
        <f t="shared" si="65"/>
        <v>0</v>
      </c>
      <c r="Q134" s="1">
        <f t="shared" si="102"/>
        <v>0</v>
      </c>
      <c r="R134" s="1">
        <f t="shared" si="102"/>
        <v>0</v>
      </c>
      <c r="S134" s="1">
        <f t="shared" si="102"/>
        <v>0</v>
      </c>
      <c r="T134" s="1">
        <f t="shared" si="61"/>
        <v>0</v>
      </c>
      <c r="U134" s="1">
        <f t="shared" si="61"/>
        <v>0</v>
      </c>
      <c r="V134" s="1">
        <f t="shared" si="61"/>
        <v>0</v>
      </c>
      <c r="W134" s="1">
        <f t="shared" si="61"/>
        <v>0</v>
      </c>
      <c r="X134"/>
      <c r="Y134" s="695" t="s">
        <v>838</v>
      </c>
      <c r="Z134" s="695" t="s">
        <v>838</v>
      </c>
      <c r="AA134" s="695" t="s">
        <v>838</v>
      </c>
      <c r="AB134" s="695" t="s">
        <v>838</v>
      </c>
      <c r="AC134" s="695" t="s">
        <v>838</v>
      </c>
      <c r="AD134" s="695" t="s">
        <v>838</v>
      </c>
      <c r="AE134" s="695" t="s">
        <v>838</v>
      </c>
      <c r="AF134" s="695" t="s">
        <v>838</v>
      </c>
      <c r="AG134" s="695" t="s">
        <v>838</v>
      </c>
      <c r="AH134" s="695" t="s">
        <v>838</v>
      </c>
      <c r="AI134" s="695" t="s">
        <v>838</v>
      </c>
      <c r="AJ134" s="695" t="s">
        <v>838</v>
      </c>
      <c r="AK134" s="695" t="s">
        <v>838</v>
      </c>
      <c r="AL134"/>
      <c r="AN134" s="393">
        <f t="shared" si="85"/>
        <v>4.0999999999999996</v>
      </c>
      <c r="AO134" s="393" t="str">
        <f t="shared" si="87"/>
        <v>LR1 4</v>
      </c>
      <c r="AP134" s="443" t="str">
        <f t="shared" si="70"/>
        <v>住宅以外の評価</v>
      </c>
      <c r="AQ134" s="368">
        <f t="shared" si="92"/>
        <v>1</v>
      </c>
      <c r="AR134" s="368">
        <f t="shared" si="93"/>
        <v>1</v>
      </c>
      <c r="AS134" s="368">
        <f t="shared" si="94"/>
        <v>1</v>
      </c>
      <c r="AT134" s="368">
        <f t="shared" si="95"/>
        <v>1</v>
      </c>
      <c r="AU134" s="368">
        <f t="shared" si="96"/>
        <v>1</v>
      </c>
      <c r="AV134" s="368">
        <f t="shared" si="97"/>
        <v>1</v>
      </c>
      <c r="AW134" s="368">
        <f t="shared" si="98"/>
        <v>0</v>
      </c>
      <c r="AX134" s="374">
        <f t="shared" si="99"/>
        <v>1</v>
      </c>
      <c r="AY134" s="368">
        <f t="shared" si="100"/>
        <v>1</v>
      </c>
      <c r="AZ134" s="368">
        <f t="shared" si="101"/>
        <v>1</v>
      </c>
      <c r="BA134" s="369">
        <f t="shared" si="89"/>
        <v>0</v>
      </c>
      <c r="BB134" s="401">
        <f t="shared" si="90"/>
        <v>0</v>
      </c>
      <c r="BC134" s="401">
        <f t="shared" si="91"/>
        <v>0</v>
      </c>
      <c r="BE134" s="393">
        <v>4.0999999999999996</v>
      </c>
      <c r="BF134" s="425" t="s">
        <v>111</v>
      </c>
      <c r="BG134" s="443" t="s">
        <v>639</v>
      </c>
      <c r="BH134" s="371">
        <v>1</v>
      </c>
      <c r="BI134" s="371">
        <v>1</v>
      </c>
      <c r="BJ134" s="371">
        <v>1</v>
      </c>
      <c r="BK134" s="371">
        <v>1</v>
      </c>
      <c r="BL134" s="371">
        <v>1</v>
      </c>
      <c r="BM134" s="371">
        <v>1</v>
      </c>
      <c r="BN134" s="371"/>
      <c r="BO134" s="371">
        <v>1</v>
      </c>
      <c r="BP134" s="371">
        <v>1</v>
      </c>
      <c r="BQ134" s="371">
        <v>1</v>
      </c>
      <c r="BR134" s="373"/>
      <c r="BS134" s="569"/>
      <c r="BT134" s="569"/>
      <c r="BV134" s="393">
        <v>4.0999999999999996</v>
      </c>
      <c r="BW134" s="425" t="s">
        <v>111</v>
      </c>
      <c r="BX134" s="443" t="s">
        <v>639</v>
      </c>
      <c r="BY134" s="371">
        <v>1</v>
      </c>
      <c r="BZ134" s="371">
        <v>1</v>
      </c>
      <c r="CA134" s="371">
        <v>1</v>
      </c>
      <c r="CB134" s="371">
        <v>1</v>
      </c>
      <c r="CC134" s="371">
        <v>1</v>
      </c>
      <c r="CD134" s="371">
        <v>1</v>
      </c>
      <c r="CE134" s="371"/>
      <c r="CF134" s="371">
        <v>1</v>
      </c>
      <c r="CG134" s="371">
        <v>1</v>
      </c>
      <c r="CH134" s="371">
        <v>1</v>
      </c>
      <c r="CI134" s="373"/>
      <c r="CJ134" s="569"/>
      <c r="CK134" s="569"/>
      <c r="CM134" s="393">
        <v>4.0999999999999996</v>
      </c>
      <c r="CN134" s="425" t="s">
        <v>111</v>
      </c>
      <c r="CO134" s="443" t="s">
        <v>639</v>
      </c>
      <c r="CP134" s="371">
        <v>1</v>
      </c>
      <c r="CQ134" s="371">
        <v>1</v>
      </c>
      <c r="CR134" s="371">
        <v>1</v>
      </c>
      <c r="CS134" s="371">
        <v>1</v>
      </c>
      <c r="CT134" s="371">
        <v>1</v>
      </c>
      <c r="CU134" s="371">
        <v>1</v>
      </c>
      <c r="CV134" s="371"/>
      <c r="CW134" s="371">
        <v>1</v>
      </c>
      <c r="CX134" s="371">
        <v>1</v>
      </c>
      <c r="CY134" s="371">
        <v>1</v>
      </c>
      <c r="CZ134" s="373"/>
      <c r="DA134" s="569"/>
      <c r="DB134" s="569"/>
      <c r="DC134">
        <f>ROWS($DC$5:DC133)</f>
        <v>129</v>
      </c>
    </row>
    <row r="135" spans="1:107" x14ac:dyDescent="0.15">
      <c r="B135" s="229"/>
      <c r="C135" s="630"/>
      <c r="D135" s="211">
        <v>4.0999999999999996</v>
      </c>
      <c r="E135" s="223" t="s">
        <v>802</v>
      </c>
      <c r="F135" s="751"/>
      <c r="G135"/>
      <c r="H135" s="778">
        <f>IF(SUMPRODUCT($Y$7:$AH$7,K135:T135)=0,0,SUMPRODUCT($Y$7:$AH$7,Y135:AH135)/SUMPRODUCT($Y$7:$AH$7,K135:T135))</f>
        <v>4</v>
      </c>
      <c r="I135" s="796">
        <f>IF(SUMPRODUCT($AI$7:$AK$7,U135:W135)=0,0,SUMPRODUCT($AI$7:$AK$7,AI135:AK137)/SUMPRODUCT($AI$7:$AK$7,U135:W135))</f>
        <v>0</v>
      </c>
      <c r="J135"/>
      <c r="K135" s="1">
        <f t="shared" si="65"/>
        <v>1</v>
      </c>
      <c r="L135" s="1">
        <f t="shared" si="65"/>
        <v>0</v>
      </c>
      <c r="M135" s="1">
        <f t="shared" si="65"/>
        <v>0</v>
      </c>
      <c r="N135" s="1">
        <f t="shared" si="65"/>
        <v>0</v>
      </c>
      <c r="O135" s="1">
        <f t="shared" si="65"/>
        <v>0</v>
      </c>
      <c r="P135" s="1">
        <f t="shared" si="65"/>
        <v>0</v>
      </c>
      <c r="Q135" s="1">
        <f t="shared" si="102"/>
        <v>0</v>
      </c>
      <c r="R135" s="1">
        <f t="shared" si="102"/>
        <v>0</v>
      </c>
      <c r="S135" s="1">
        <f t="shared" si="102"/>
        <v>0</v>
      </c>
      <c r="T135" s="1">
        <f t="shared" si="61"/>
        <v>0</v>
      </c>
      <c r="U135" s="1">
        <f t="shared" si="61"/>
        <v>0</v>
      </c>
      <c r="V135" s="1">
        <f t="shared" si="61"/>
        <v>0</v>
      </c>
      <c r="W135" s="1">
        <f t="shared" si="61"/>
        <v>0</v>
      </c>
      <c r="X135"/>
      <c r="Y135" s="679">
        <v>4</v>
      </c>
      <c r="Z135" s="679"/>
      <c r="AA135" s="679"/>
      <c r="AB135" s="679"/>
      <c r="AC135" s="679"/>
      <c r="AD135" s="679"/>
      <c r="AE135" s="679"/>
      <c r="AF135" s="679"/>
      <c r="AG135" s="679"/>
      <c r="AH135" s="679"/>
      <c r="AI135" s="679"/>
      <c r="AJ135" s="679"/>
      <c r="AK135" s="679"/>
      <c r="AL135"/>
      <c r="AN135" s="393" t="str">
        <f t="shared" ref="AN135:AN139" si="103">IF($AN$3=1,BV135,CM135)</f>
        <v>4.1.1</v>
      </c>
      <c r="AO135" s="393" t="str">
        <f t="shared" ref="AO135:AO139" si="104">IF($AN$3=1,BW135,CN135)</f>
        <v>LR1 4.1</v>
      </c>
      <c r="AP135" s="443" t="str">
        <f t="shared" ref="AP135:AP139" si="105">BG135</f>
        <v>モニタリング</v>
      </c>
      <c r="AQ135" s="368">
        <f t="shared" ref="AQ135:AQ139" si="106">IF($AN$3=1,BY135,IF($AN$3=2,CP135,BH135))</f>
        <v>0.5</v>
      </c>
      <c r="AR135" s="368">
        <f t="shared" ref="AR135:AR139" si="107">IF($AN$3=1,BZ135,IF($AN$3=2,CQ135,BI135))</f>
        <v>0.5</v>
      </c>
      <c r="AS135" s="368">
        <f t="shared" ref="AS135:AS139" si="108">IF($AN$3=1,CA135,IF($AN$3=2,CR135,BJ135))</f>
        <v>0.5</v>
      </c>
      <c r="AT135" s="368">
        <f t="shared" ref="AT135:AT139" si="109">IF($AN$3=1,CB135,IF($AN$3=2,CS135,BK135))</f>
        <v>0.5</v>
      </c>
      <c r="AU135" s="368">
        <f t="shared" ref="AU135:AU139" si="110">IF($AN$3=1,CC135,IF($AN$3=2,CT135,BL135))</f>
        <v>0.5</v>
      </c>
      <c r="AV135" s="368">
        <f t="shared" ref="AV135:AV139" si="111">IF($AN$3=1,CD135,IF($AN$3=2,CU135,BM135))</f>
        <v>0.5</v>
      </c>
      <c r="AW135" s="368">
        <f t="shared" ref="AW135:AW139" si="112">IF($AN$3=1,CE135,IF($AN$3=2,CV135,BN135))</f>
        <v>0</v>
      </c>
      <c r="AX135" s="374">
        <f t="shared" ref="AX135:AX139" si="113">IF($AN$3=1,CF135,IF($AN$3=2,CW135,BO135))</f>
        <v>0.5</v>
      </c>
      <c r="AY135" s="368">
        <f t="shared" ref="AY135:AY139" si="114">IF($AN$3=1,CG135,IF($AN$3=2,CX135,BP135))</f>
        <v>0.5</v>
      </c>
      <c r="AZ135" s="368">
        <f t="shared" ref="AZ135:AZ139" si="115">IF($AN$3=1,CH135,IF($AN$3=2,CY135,BQ135))</f>
        <v>0.5</v>
      </c>
      <c r="BA135" s="369"/>
      <c r="BB135" s="401"/>
      <c r="BC135" s="401"/>
      <c r="BE135" s="393" t="s">
        <v>559</v>
      </c>
      <c r="BF135" s="425" t="s">
        <v>641</v>
      </c>
      <c r="BG135" s="443" t="s">
        <v>778</v>
      </c>
      <c r="BH135" s="371">
        <v>0.5</v>
      </c>
      <c r="BI135" s="371">
        <v>0.5</v>
      </c>
      <c r="BJ135" s="371">
        <v>0.5</v>
      </c>
      <c r="BK135" s="371">
        <v>0.5</v>
      </c>
      <c r="BL135" s="371">
        <v>0.5</v>
      </c>
      <c r="BM135" s="371">
        <v>0.5</v>
      </c>
      <c r="BN135" s="371"/>
      <c r="BO135" s="371">
        <v>0.5</v>
      </c>
      <c r="BP135" s="371">
        <v>0.5</v>
      </c>
      <c r="BQ135" s="371">
        <v>0.5</v>
      </c>
      <c r="BR135" s="373"/>
      <c r="BS135" s="569"/>
      <c r="BT135" s="569"/>
      <c r="BV135" s="393" t="s">
        <v>640</v>
      </c>
      <c r="BW135" s="425" t="s">
        <v>642</v>
      </c>
      <c r="BX135" s="443" t="s">
        <v>643</v>
      </c>
      <c r="BY135" s="371">
        <v>0.5</v>
      </c>
      <c r="BZ135" s="371">
        <v>0.5</v>
      </c>
      <c r="CA135" s="371">
        <v>0.5</v>
      </c>
      <c r="CB135" s="371">
        <v>0.5</v>
      </c>
      <c r="CC135" s="371">
        <v>0.5</v>
      </c>
      <c r="CD135" s="371">
        <v>0.5</v>
      </c>
      <c r="CE135" s="371"/>
      <c r="CF135" s="371">
        <v>0.5</v>
      </c>
      <c r="CG135" s="371">
        <v>0.5</v>
      </c>
      <c r="CH135" s="371">
        <v>0.5</v>
      </c>
      <c r="CI135" s="373"/>
      <c r="CJ135" s="569"/>
      <c r="CK135" s="569"/>
      <c r="CM135" s="393" t="s">
        <v>640</v>
      </c>
      <c r="CN135" s="425" t="s">
        <v>642</v>
      </c>
      <c r="CO135" s="443" t="s">
        <v>643</v>
      </c>
      <c r="CP135" s="371">
        <v>0.5</v>
      </c>
      <c r="CQ135" s="371">
        <v>0.5</v>
      </c>
      <c r="CR135" s="371">
        <v>0.5</v>
      </c>
      <c r="CS135" s="371">
        <v>0.5</v>
      </c>
      <c r="CT135" s="371">
        <v>0.5</v>
      </c>
      <c r="CU135" s="371">
        <v>0.5</v>
      </c>
      <c r="CV135" s="371"/>
      <c r="CW135" s="371">
        <v>0.5</v>
      </c>
      <c r="CX135" s="371">
        <v>0.5</v>
      </c>
      <c r="CY135" s="371">
        <v>0.5</v>
      </c>
      <c r="CZ135" s="373"/>
      <c r="DA135" s="569"/>
      <c r="DB135" s="569"/>
    </row>
    <row r="136" spans="1:107" ht="14.25" thickBot="1" x14ac:dyDescent="0.2">
      <c r="B136" s="229"/>
      <c r="C136" s="631"/>
      <c r="D136" s="211">
        <v>4.2</v>
      </c>
      <c r="E136" s="223" t="s">
        <v>384</v>
      </c>
      <c r="F136" s="751"/>
      <c r="G136"/>
      <c r="H136" s="776">
        <f>IF(SUMPRODUCT($Y$7:$AH$7,K136:T136)=0,0,SUMPRODUCT($Y$7:$AH$7,Y136:AH136)/SUMPRODUCT($Y$7:$AH$7,K136:T136))</f>
        <v>4</v>
      </c>
      <c r="I136" s="795">
        <f>IF(SUMPRODUCT($AI$7:$AK$7,U136:W136)=0,0,SUMPRODUCT($AI$7:$AK$7,AI136:AK138)/SUMPRODUCT($AI$7:$AK$7,U136:W136))</f>
        <v>0</v>
      </c>
      <c r="J136"/>
      <c r="K136" s="1">
        <f t="shared" si="65"/>
        <v>1</v>
      </c>
      <c r="L136" s="1">
        <f t="shared" si="65"/>
        <v>0</v>
      </c>
      <c r="M136" s="1">
        <f t="shared" si="65"/>
        <v>0</v>
      </c>
      <c r="N136" s="1">
        <f t="shared" si="65"/>
        <v>0</v>
      </c>
      <c r="O136" s="1">
        <f t="shared" si="65"/>
        <v>0</v>
      </c>
      <c r="P136" s="1">
        <f t="shared" si="65"/>
        <v>0</v>
      </c>
      <c r="Q136" s="1">
        <f t="shared" si="102"/>
        <v>0</v>
      </c>
      <c r="R136" s="1">
        <f t="shared" si="102"/>
        <v>0</v>
      </c>
      <c r="S136" s="1">
        <f t="shared" si="102"/>
        <v>0</v>
      </c>
      <c r="T136" s="1">
        <f t="shared" si="61"/>
        <v>0</v>
      </c>
      <c r="U136" s="1">
        <f t="shared" si="61"/>
        <v>0</v>
      </c>
      <c r="V136" s="1">
        <f t="shared" si="61"/>
        <v>0</v>
      </c>
      <c r="W136" s="1">
        <f t="shared" si="61"/>
        <v>0</v>
      </c>
      <c r="X136"/>
      <c r="Y136" s="674">
        <v>4</v>
      </c>
      <c r="Z136" s="674"/>
      <c r="AA136" s="674"/>
      <c r="AB136" s="674"/>
      <c r="AC136" s="674"/>
      <c r="AD136" s="674"/>
      <c r="AE136" s="674"/>
      <c r="AF136" s="674"/>
      <c r="AG136" s="674"/>
      <c r="AH136" s="674"/>
      <c r="AI136" s="674"/>
      <c r="AJ136" s="674"/>
      <c r="AK136" s="674"/>
      <c r="AL136"/>
      <c r="AN136" s="393" t="str">
        <f t="shared" si="103"/>
        <v>4.1.2</v>
      </c>
      <c r="AO136" s="393" t="str">
        <f t="shared" si="104"/>
        <v>LR1 4.1</v>
      </c>
      <c r="AP136" s="443" t="str">
        <f t="shared" si="105"/>
        <v>運用管理体制</v>
      </c>
      <c r="AQ136" s="368">
        <f t="shared" si="106"/>
        <v>0.5</v>
      </c>
      <c r="AR136" s="368">
        <f t="shared" si="107"/>
        <v>0.5</v>
      </c>
      <c r="AS136" s="368">
        <f t="shared" si="108"/>
        <v>0.5</v>
      </c>
      <c r="AT136" s="368">
        <f t="shared" si="109"/>
        <v>0.5</v>
      </c>
      <c r="AU136" s="368">
        <f t="shared" si="110"/>
        <v>0.5</v>
      </c>
      <c r="AV136" s="368">
        <f t="shared" si="111"/>
        <v>0.5</v>
      </c>
      <c r="AW136" s="368">
        <f t="shared" si="112"/>
        <v>0</v>
      </c>
      <c r="AX136" s="374">
        <f t="shared" si="113"/>
        <v>0.5</v>
      </c>
      <c r="AY136" s="368">
        <f t="shared" si="114"/>
        <v>0.5</v>
      </c>
      <c r="AZ136" s="368">
        <f t="shared" si="115"/>
        <v>0.5</v>
      </c>
      <c r="BA136" s="369"/>
      <c r="BB136" s="401"/>
      <c r="BC136" s="401"/>
      <c r="BE136" s="393" t="s">
        <v>560</v>
      </c>
      <c r="BF136" s="425" t="s">
        <v>641</v>
      </c>
      <c r="BG136" s="548" t="s">
        <v>384</v>
      </c>
      <c r="BH136" s="371">
        <v>0.5</v>
      </c>
      <c r="BI136" s="371">
        <v>0.5</v>
      </c>
      <c r="BJ136" s="371">
        <v>0.5</v>
      </c>
      <c r="BK136" s="371">
        <v>0.5</v>
      </c>
      <c r="BL136" s="371">
        <v>0.5</v>
      </c>
      <c r="BM136" s="371">
        <v>0.5</v>
      </c>
      <c r="BN136" s="371"/>
      <c r="BO136" s="371">
        <v>0.5</v>
      </c>
      <c r="BP136" s="371">
        <v>0.5</v>
      </c>
      <c r="BQ136" s="371">
        <v>0.5</v>
      </c>
      <c r="BR136" s="373"/>
      <c r="BS136" s="569"/>
      <c r="BT136" s="569"/>
      <c r="BV136" s="393" t="s">
        <v>644</v>
      </c>
      <c r="BW136" s="425" t="s">
        <v>642</v>
      </c>
      <c r="BX136" s="548" t="s">
        <v>384</v>
      </c>
      <c r="BY136" s="371">
        <v>0.5</v>
      </c>
      <c r="BZ136" s="371">
        <v>0.5</v>
      </c>
      <c r="CA136" s="371">
        <v>0.5</v>
      </c>
      <c r="CB136" s="371">
        <v>0.5</v>
      </c>
      <c r="CC136" s="371">
        <v>0.5</v>
      </c>
      <c r="CD136" s="371">
        <v>0.5</v>
      </c>
      <c r="CE136" s="371"/>
      <c r="CF136" s="371">
        <v>0.5</v>
      </c>
      <c r="CG136" s="371">
        <v>0.5</v>
      </c>
      <c r="CH136" s="371">
        <v>0.5</v>
      </c>
      <c r="CI136" s="373"/>
      <c r="CJ136" s="569"/>
      <c r="CK136" s="569"/>
      <c r="CM136" s="393" t="s">
        <v>644</v>
      </c>
      <c r="CN136" s="425" t="s">
        <v>642</v>
      </c>
      <c r="CO136" s="548" t="s">
        <v>384</v>
      </c>
      <c r="CP136" s="371">
        <v>0.5</v>
      </c>
      <c r="CQ136" s="371">
        <v>0.5</v>
      </c>
      <c r="CR136" s="371">
        <v>0.5</v>
      </c>
      <c r="CS136" s="371">
        <v>0.5</v>
      </c>
      <c r="CT136" s="371">
        <v>0.5</v>
      </c>
      <c r="CU136" s="371">
        <v>0.5</v>
      </c>
      <c r="CV136" s="371"/>
      <c r="CW136" s="371">
        <v>0.5</v>
      </c>
      <c r="CX136" s="371">
        <v>0.5</v>
      </c>
      <c r="CY136" s="371">
        <v>0.5</v>
      </c>
      <c r="CZ136" s="373"/>
      <c r="DA136" s="569"/>
      <c r="DB136" s="569"/>
    </row>
    <row r="137" spans="1:107" s="415" customFormat="1" ht="14.25" thickBot="1" x14ac:dyDescent="0.2">
      <c r="A137"/>
      <c r="B137" s="229"/>
      <c r="C137" s="218"/>
      <c r="D137" s="227" t="s">
        <v>803</v>
      </c>
      <c r="E137" s="206"/>
      <c r="F137" s="751"/>
      <c r="G137"/>
      <c r="H137" s="782"/>
      <c r="I137" s="694"/>
      <c r="J137"/>
      <c r="K137" s="1">
        <f t="shared" si="65"/>
        <v>0</v>
      </c>
      <c r="L137" s="1">
        <f t="shared" si="65"/>
        <v>0</v>
      </c>
      <c r="M137" s="1">
        <f t="shared" si="65"/>
        <v>0</v>
      </c>
      <c r="N137" s="1">
        <f t="shared" si="65"/>
        <v>0</v>
      </c>
      <c r="O137" s="1">
        <f t="shared" si="65"/>
        <v>0</v>
      </c>
      <c r="P137" s="1">
        <f t="shared" si="65"/>
        <v>0</v>
      </c>
      <c r="Q137" s="1">
        <f t="shared" si="102"/>
        <v>0</v>
      </c>
      <c r="R137" s="1">
        <f t="shared" si="102"/>
        <v>0</v>
      </c>
      <c r="S137" s="1">
        <f t="shared" si="102"/>
        <v>0</v>
      </c>
      <c r="T137" s="1">
        <f t="shared" si="61"/>
        <v>0</v>
      </c>
      <c r="U137" s="1">
        <f t="shared" si="61"/>
        <v>0</v>
      </c>
      <c r="V137" s="1">
        <f t="shared" si="61"/>
        <v>0</v>
      </c>
      <c r="W137" s="1">
        <f t="shared" si="61"/>
        <v>0</v>
      </c>
      <c r="X137"/>
      <c r="Y137" s="695" t="s">
        <v>838</v>
      </c>
      <c r="Z137" s="695" t="s">
        <v>838</v>
      </c>
      <c r="AA137" s="695" t="s">
        <v>838</v>
      </c>
      <c r="AB137" s="695" t="s">
        <v>838</v>
      </c>
      <c r="AC137" s="695" t="s">
        <v>838</v>
      </c>
      <c r="AD137" s="695" t="s">
        <v>838</v>
      </c>
      <c r="AE137" s="695" t="s">
        <v>838</v>
      </c>
      <c r="AF137" s="695" t="s">
        <v>838</v>
      </c>
      <c r="AG137" s="695" t="s">
        <v>838</v>
      </c>
      <c r="AH137" s="695" t="s">
        <v>838</v>
      </c>
      <c r="AI137" s="695" t="s">
        <v>838</v>
      </c>
      <c r="AJ137" s="695" t="s">
        <v>838</v>
      </c>
      <c r="AK137" s="695" t="s">
        <v>838</v>
      </c>
      <c r="AL137"/>
      <c r="AM137"/>
      <c r="AN137" s="393">
        <f t="shared" si="103"/>
        <v>4.2</v>
      </c>
      <c r="AO137" s="393" t="str">
        <f t="shared" si="104"/>
        <v>LR1 4</v>
      </c>
      <c r="AP137" s="443" t="str">
        <f t="shared" si="105"/>
        <v>住宅の評価</v>
      </c>
      <c r="AQ137" s="368">
        <f t="shared" si="106"/>
        <v>0</v>
      </c>
      <c r="AR137" s="368">
        <f t="shared" si="107"/>
        <v>0</v>
      </c>
      <c r="AS137" s="368">
        <f t="shared" si="108"/>
        <v>0</v>
      </c>
      <c r="AT137" s="368">
        <f t="shared" si="109"/>
        <v>0</v>
      </c>
      <c r="AU137" s="368">
        <f t="shared" si="110"/>
        <v>0</v>
      </c>
      <c r="AV137" s="368">
        <f t="shared" si="111"/>
        <v>0</v>
      </c>
      <c r="AW137" s="368">
        <f t="shared" si="112"/>
        <v>1</v>
      </c>
      <c r="AX137" s="374">
        <f t="shared" si="113"/>
        <v>0</v>
      </c>
      <c r="AY137" s="368">
        <f t="shared" si="114"/>
        <v>0</v>
      </c>
      <c r="AZ137" s="368">
        <f t="shared" si="115"/>
        <v>0</v>
      </c>
      <c r="BA137" s="369">
        <f t="shared" si="89"/>
        <v>0</v>
      </c>
      <c r="BB137" s="401">
        <f t="shared" si="90"/>
        <v>0</v>
      </c>
      <c r="BC137" s="401">
        <f t="shared" si="91"/>
        <v>0</v>
      </c>
      <c r="BD137"/>
      <c r="BE137" s="393">
        <v>4.2</v>
      </c>
      <c r="BF137" s="425" t="s">
        <v>111</v>
      </c>
      <c r="BG137" s="548" t="s">
        <v>645</v>
      </c>
      <c r="BH137" s="371"/>
      <c r="BI137" s="371"/>
      <c r="BJ137" s="371"/>
      <c r="BK137" s="371"/>
      <c r="BL137" s="371"/>
      <c r="BM137" s="371"/>
      <c r="BN137" s="371">
        <v>1</v>
      </c>
      <c r="BO137" s="372"/>
      <c r="BP137" s="371"/>
      <c r="BQ137" s="371"/>
      <c r="BR137" s="373"/>
      <c r="BS137" s="569"/>
      <c r="BT137" s="569"/>
      <c r="BU137"/>
      <c r="BV137" s="393">
        <v>4.2</v>
      </c>
      <c r="BW137" s="425" t="s">
        <v>111</v>
      </c>
      <c r="BX137" s="548" t="s">
        <v>645</v>
      </c>
      <c r="BY137" s="371"/>
      <c r="BZ137" s="371"/>
      <c r="CA137" s="371"/>
      <c r="CB137" s="371"/>
      <c r="CC137" s="371"/>
      <c r="CD137" s="371"/>
      <c r="CE137" s="371">
        <v>1</v>
      </c>
      <c r="CF137" s="372"/>
      <c r="CG137" s="371"/>
      <c r="CH137" s="371"/>
      <c r="CI137" s="373"/>
      <c r="CJ137" s="569"/>
      <c r="CK137" s="569"/>
      <c r="CL137"/>
      <c r="CM137" s="393">
        <v>4.2</v>
      </c>
      <c r="CN137" s="425" t="s">
        <v>111</v>
      </c>
      <c r="CO137" s="548" t="s">
        <v>645</v>
      </c>
      <c r="CP137" s="371"/>
      <c r="CQ137" s="371"/>
      <c r="CR137" s="371"/>
      <c r="CS137" s="371"/>
      <c r="CT137" s="371"/>
      <c r="CU137" s="371"/>
      <c r="CV137" s="371">
        <v>1</v>
      </c>
      <c r="CW137" s="372"/>
      <c r="CX137" s="371"/>
      <c r="CY137" s="371"/>
      <c r="CZ137" s="373"/>
      <c r="DA137" s="569"/>
      <c r="DB137" s="569"/>
      <c r="DC137"/>
    </row>
    <row r="138" spans="1:107" s="415" customFormat="1" ht="14.25" thickBot="1" x14ac:dyDescent="0.2">
      <c r="A138"/>
      <c r="B138" s="229"/>
      <c r="C138" s="630"/>
      <c r="D138" s="211">
        <v>4.0999999999999996</v>
      </c>
      <c r="E138" s="223" t="s">
        <v>802</v>
      </c>
      <c r="F138" s="751"/>
      <c r="G138"/>
      <c r="H138" s="775">
        <f>IF(SUMPRODUCT($Y$7:$AH$7,K138:T138)=0,0,SUMPRODUCT($Y$7:$AH$7,Y138:AH138)/SUMPRODUCT($Y$7:$AH$7,K138:T138))</f>
        <v>0</v>
      </c>
      <c r="I138" s="794">
        <f>IF(SUMPRODUCT($AI$7:$AK$7,U138:W138)=0,0,SUMPRODUCT($AI$7:$AK$7,AI138:AK140)/SUMPRODUCT($AI$7:$AK$7,U138:W138))</f>
        <v>0</v>
      </c>
      <c r="J138"/>
      <c r="K138" s="1">
        <f t="shared" si="65"/>
        <v>0</v>
      </c>
      <c r="L138" s="1">
        <f t="shared" si="65"/>
        <v>0</v>
      </c>
      <c r="M138" s="1">
        <f t="shared" si="65"/>
        <v>0</v>
      </c>
      <c r="N138" s="1">
        <f t="shared" si="65"/>
        <v>0</v>
      </c>
      <c r="O138" s="1">
        <f t="shared" si="65"/>
        <v>0</v>
      </c>
      <c r="P138" s="1">
        <f t="shared" si="65"/>
        <v>0</v>
      </c>
      <c r="Q138" s="1">
        <f t="shared" si="102"/>
        <v>0</v>
      </c>
      <c r="R138" s="1">
        <f t="shared" si="102"/>
        <v>0</v>
      </c>
      <c r="S138" s="1">
        <f t="shared" si="102"/>
        <v>0</v>
      </c>
      <c r="T138" s="1">
        <f t="shared" si="61"/>
        <v>0</v>
      </c>
      <c r="U138" s="1">
        <f t="shared" si="61"/>
        <v>0</v>
      </c>
      <c r="V138" s="1">
        <f t="shared" si="61"/>
        <v>0</v>
      </c>
      <c r="W138" s="1">
        <f t="shared" si="61"/>
        <v>0</v>
      </c>
      <c r="X138"/>
      <c r="Y138" s="679"/>
      <c r="Z138" s="679"/>
      <c r="AA138" s="679"/>
      <c r="AB138" s="679"/>
      <c r="AC138" s="679"/>
      <c r="AD138" s="679"/>
      <c r="AE138" s="679"/>
      <c r="AF138" s="679"/>
      <c r="AG138" s="679"/>
      <c r="AH138" s="679"/>
      <c r="AI138" s="679"/>
      <c r="AJ138" s="679"/>
      <c r="AK138" s="679"/>
      <c r="AL138"/>
      <c r="AM138"/>
      <c r="AN138" s="393" t="str">
        <f t="shared" si="103"/>
        <v>4.2.1</v>
      </c>
      <c r="AO138" s="393" t="str">
        <f t="shared" si="104"/>
        <v>LR1 4.2</v>
      </c>
      <c r="AP138" s="443" t="str">
        <f t="shared" si="105"/>
        <v>住まい方の提示</v>
      </c>
      <c r="AQ138" s="368">
        <f t="shared" si="106"/>
        <v>0</v>
      </c>
      <c r="AR138" s="368">
        <f t="shared" si="107"/>
        <v>0</v>
      </c>
      <c r="AS138" s="368">
        <f t="shared" si="108"/>
        <v>0</v>
      </c>
      <c r="AT138" s="368">
        <f t="shared" si="109"/>
        <v>0</v>
      </c>
      <c r="AU138" s="368">
        <f t="shared" si="110"/>
        <v>0</v>
      </c>
      <c r="AV138" s="368">
        <f t="shared" si="111"/>
        <v>0</v>
      </c>
      <c r="AW138" s="368">
        <f t="shared" si="112"/>
        <v>0.5</v>
      </c>
      <c r="AX138" s="374">
        <f t="shared" si="113"/>
        <v>0</v>
      </c>
      <c r="AY138" s="368">
        <f t="shared" si="114"/>
        <v>0</v>
      </c>
      <c r="AZ138" s="368">
        <f t="shared" si="115"/>
        <v>0</v>
      </c>
      <c r="BA138" s="369"/>
      <c r="BB138" s="401"/>
      <c r="BC138" s="401"/>
      <c r="BD138"/>
      <c r="BE138" s="393" t="s">
        <v>646</v>
      </c>
      <c r="BF138" s="425" t="s">
        <v>647</v>
      </c>
      <c r="BG138" s="548" t="s">
        <v>779</v>
      </c>
      <c r="BH138" s="371"/>
      <c r="BI138" s="371"/>
      <c r="BJ138" s="371"/>
      <c r="BK138" s="371"/>
      <c r="BL138" s="371"/>
      <c r="BM138" s="371"/>
      <c r="BN138" s="371">
        <v>0.5</v>
      </c>
      <c r="BO138" s="372"/>
      <c r="BP138" s="371"/>
      <c r="BQ138" s="371"/>
      <c r="BR138" s="373"/>
      <c r="BS138" s="569"/>
      <c r="BT138" s="569"/>
      <c r="BU138"/>
      <c r="BV138" s="393" t="s">
        <v>564</v>
      </c>
      <c r="BW138" s="425" t="s">
        <v>648</v>
      </c>
      <c r="BX138" s="548" t="s">
        <v>649</v>
      </c>
      <c r="BY138" s="371"/>
      <c r="BZ138" s="371"/>
      <c r="CA138" s="371"/>
      <c r="CB138" s="371"/>
      <c r="CC138" s="371"/>
      <c r="CD138" s="371"/>
      <c r="CE138" s="371">
        <v>0.5</v>
      </c>
      <c r="CF138" s="372"/>
      <c r="CG138" s="371"/>
      <c r="CH138" s="371"/>
      <c r="CI138" s="373"/>
      <c r="CJ138" s="569"/>
      <c r="CK138" s="569"/>
      <c r="CL138"/>
      <c r="CM138" s="393" t="s">
        <v>564</v>
      </c>
      <c r="CN138" s="425" t="s">
        <v>648</v>
      </c>
      <c r="CO138" s="548" t="s">
        <v>649</v>
      </c>
      <c r="CP138" s="371"/>
      <c r="CQ138" s="371"/>
      <c r="CR138" s="371"/>
      <c r="CS138" s="371"/>
      <c r="CT138" s="371"/>
      <c r="CU138" s="371"/>
      <c r="CV138" s="371">
        <v>0.5</v>
      </c>
      <c r="CW138" s="372"/>
      <c r="CX138" s="371"/>
      <c r="CY138" s="371"/>
      <c r="CZ138" s="373"/>
      <c r="DA138" s="569"/>
      <c r="DB138" s="569"/>
      <c r="DC138"/>
    </row>
    <row r="139" spans="1:107" s="415" customFormat="1" ht="14.25" thickBot="1" x14ac:dyDescent="0.2">
      <c r="A139"/>
      <c r="B139" s="247"/>
      <c r="C139" s="631"/>
      <c r="D139" s="211">
        <v>4.2</v>
      </c>
      <c r="E139" s="223" t="s">
        <v>384</v>
      </c>
      <c r="F139" s="751"/>
      <c r="G139"/>
      <c r="H139" s="775">
        <f>IF(SUMPRODUCT($Y$7:$AH$7,K139:T139)=0,0,SUMPRODUCT($Y$7:$AH$7,Y139:AH139)/SUMPRODUCT($Y$7:$AH$7,K139:T139))</f>
        <v>0</v>
      </c>
      <c r="I139" s="794">
        <f>IF(SUMPRODUCT($AI$7:$AK$7,U139:W139)=0,0,SUMPRODUCT($AI$7:$AK$7,AI139:AK141)/SUMPRODUCT($AI$7:$AK$7,U139:W139))</f>
        <v>0</v>
      </c>
      <c r="J139"/>
      <c r="K139" s="1">
        <f t="shared" si="65"/>
        <v>0</v>
      </c>
      <c r="L139" s="1">
        <f t="shared" si="65"/>
        <v>0</v>
      </c>
      <c r="M139" s="1">
        <f t="shared" si="65"/>
        <v>0</v>
      </c>
      <c r="N139" s="1">
        <f t="shared" si="65"/>
        <v>0</v>
      </c>
      <c r="O139" s="1">
        <f t="shared" si="65"/>
        <v>0</v>
      </c>
      <c r="P139" s="1">
        <f t="shared" si="65"/>
        <v>0</v>
      </c>
      <c r="Q139" s="1">
        <f t="shared" si="102"/>
        <v>0</v>
      </c>
      <c r="R139" s="1">
        <f t="shared" si="102"/>
        <v>0</v>
      </c>
      <c r="S139" s="1">
        <f t="shared" si="102"/>
        <v>0</v>
      </c>
      <c r="T139" s="1">
        <f t="shared" si="61"/>
        <v>0</v>
      </c>
      <c r="U139" s="1">
        <f t="shared" si="61"/>
        <v>0</v>
      </c>
      <c r="V139" s="1">
        <f t="shared" si="61"/>
        <v>0</v>
      </c>
      <c r="W139" s="1">
        <f t="shared" si="61"/>
        <v>0</v>
      </c>
      <c r="X139"/>
      <c r="Y139" s="674"/>
      <c r="Z139" s="674"/>
      <c r="AA139" s="674"/>
      <c r="AB139" s="674"/>
      <c r="AC139" s="674"/>
      <c r="AD139" s="674"/>
      <c r="AE139" s="674"/>
      <c r="AF139" s="674"/>
      <c r="AG139" s="674"/>
      <c r="AH139" s="674"/>
      <c r="AI139" s="674"/>
      <c r="AJ139" s="674"/>
      <c r="AK139" s="674"/>
      <c r="AL139"/>
      <c r="AM139"/>
      <c r="AN139" s="393" t="str">
        <f t="shared" si="103"/>
        <v>4.2.2</v>
      </c>
      <c r="AO139" s="393" t="str">
        <f t="shared" si="104"/>
        <v>LR1 4.2</v>
      </c>
      <c r="AP139" s="443" t="str">
        <f t="shared" si="105"/>
        <v>エネルギーの管理と制御</v>
      </c>
      <c r="AQ139" s="368">
        <f t="shared" si="106"/>
        <v>0</v>
      </c>
      <c r="AR139" s="368">
        <f t="shared" si="107"/>
        <v>0</v>
      </c>
      <c r="AS139" s="368">
        <f t="shared" si="108"/>
        <v>0</v>
      </c>
      <c r="AT139" s="368">
        <f t="shared" si="109"/>
        <v>0</v>
      </c>
      <c r="AU139" s="368">
        <f t="shared" si="110"/>
        <v>0</v>
      </c>
      <c r="AV139" s="368">
        <f t="shared" si="111"/>
        <v>0</v>
      </c>
      <c r="AW139" s="368">
        <f t="shared" si="112"/>
        <v>0.5</v>
      </c>
      <c r="AX139" s="374">
        <f t="shared" si="113"/>
        <v>0</v>
      </c>
      <c r="AY139" s="368">
        <f t="shared" si="114"/>
        <v>0</v>
      </c>
      <c r="AZ139" s="368">
        <f t="shared" si="115"/>
        <v>0</v>
      </c>
      <c r="BA139" s="369"/>
      <c r="BB139" s="401"/>
      <c r="BC139" s="401"/>
      <c r="BD139"/>
      <c r="BE139" s="393" t="s">
        <v>565</v>
      </c>
      <c r="BF139" s="425" t="s">
        <v>647</v>
      </c>
      <c r="BG139" s="548" t="s">
        <v>780</v>
      </c>
      <c r="BH139" s="371"/>
      <c r="BI139" s="371"/>
      <c r="BJ139" s="371"/>
      <c r="BK139" s="371"/>
      <c r="BL139" s="371"/>
      <c r="BM139" s="371"/>
      <c r="BN139" s="371">
        <v>0.5</v>
      </c>
      <c r="BO139" s="372"/>
      <c r="BP139" s="371"/>
      <c r="BQ139" s="371"/>
      <c r="BR139" s="373"/>
      <c r="BS139" s="569"/>
      <c r="BT139" s="569"/>
      <c r="BU139"/>
      <c r="BV139" s="393" t="s">
        <v>566</v>
      </c>
      <c r="BW139" s="425" t="s">
        <v>648</v>
      </c>
      <c r="BX139" s="548" t="s">
        <v>650</v>
      </c>
      <c r="BY139" s="371"/>
      <c r="BZ139" s="371"/>
      <c r="CA139" s="371"/>
      <c r="CB139" s="371"/>
      <c r="CC139" s="371"/>
      <c r="CD139" s="371"/>
      <c r="CE139" s="371">
        <v>0.5</v>
      </c>
      <c r="CF139" s="372"/>
      <c r="CG139" s="371"/>
      <c r="CH139" s="371"/>
      <c r="CI139" s="373"/>
      <c r="CJ139" s="569"/>
      <c r="CK139" s="569"/>
      <c r="CL139"/>
      <c r="CM139" s="393" t="s">
        <v>566</v>
      </c>
      <c r="CN139" s="425" t="s">
        <v>648</v>
      </c>
      <c r="CO139" s="548" t="s">
        <v>650</v>
      </c>
      <c r="CP139" s="371"/>
      <c r="CQ139" s="371"/>
      <c r="CR139" s="371"/>
      <c r="CS139" s="371"/>
      <c r="CT139" s="371"/>
      <c r="CU139" s="371"/>
      <c r="CV139" s="371">
        <v>0.5</v>
      </c>
      <c r="CW139" s="372"/>
      <c r="CX139" s="371"/>
      <c r="CY139" s="371"/>
      <c r="CZ139" s="373"/>
      <c r="DA139" s="569"/>
      <c r="DB139" s="569"/>
      <c r="DC139"/>
    </row>
    <row r="140" spans="1:107" s="361" customFormat="1" ht="14.25" thickBot="1" x14ac:dyDescent="0.2">
      <c r="A140"/>
      <c r="B140" s="241" t="s">
        <v>385</v>
      </c>
      <c r="C140" s="256"/>
      <c r="D140" s="256" t="s">
        <v>386</v>
      </c>
      <c r="E140" s="256"/>
      <c r="F140" s="746"/>
      <c r="G140"/>
      <c r="H140" s="783"/>
      <c r="I140" s="697"/>
      <c r="J140"/>
      <c r="K140" s="1">
        <f t="shared" si="65"/>
        <v>1</v>
      </c>
      <c r="L140" s="1">
        <f t="shared" si="65"/>
        <v>1</v>
      </c>
      <c r="M140" s="1">
        <f t="shared" si="65"/>
        <v>1</v>
      </c>
      <c r="N140" s="1">
        <f t="shared" si="65"/>
        <v>1</v>
      </c>
      <c r="O140" s="1">
        <f t="shared" si="65"/>
        <v>1</v>
      </c>
      <c r="P140" s="1">
        <f t="shared" si="65"/>
        <v>1</v>
      </c>
      <c r="Q140" s="1">
        <f t="shared" si="102"/>
        <v>1</v>
      </c>
      <c r="R140" s="1">
        <f t="shared" si="102"/>
        <v>1</v>
      </c>
      <c r="S140" s="1">
        <f t="shared" si="102"/>
        <v>1</v>
      </c>
      <c r="T140" s="1">
        <f t="shared" si="61"/>
        <v>1</v>
      </c>
      <c r="U140" s="1">
        <f t="shared" si="61"/>
        <v>1</v>
      </c>
      <c r="V140" s="1">
        <f t="shared" si="61"/>
        <v>1</v>
      </c>
      <c r="W140" s="1">
        <f t="shared" si="61"/>
        <v>1</v>
      </c>
      <c r="X140"/>
      <c r="Y140" s="698" t="str">
        <f>Y$6</f>
        <v>事務所</v>
      </c>
      <c r="Z140" s="698" t="str">
        <f t="shared" ref="Z140:AK140" si="116">Z$6</f>
        <v>学校</v>
      </c>
      <c r="AA140" s="698" t="str">
        <f t="shared" si="116"/>
        <v>物販店</v>
      </c>
      <c r="AB140" s="698" t="str">
        <f t="shared" si="116"/>
        <v>飲食店</v>
      </c>
      <c r="AC140" s="698" t="str">
        <f t="shared" si="116"/>
        <v>病院</v>
      </c>
      <c r="AD140" s="698" t="str">
        <f t="shared" si="116"/>
        <v>ホテル</v>
      </c>
      <c r="AE140" s="698" t="str">
        <f t="shared" si="116"/>
        <v>集合住宅</v>
      </c>
      <c r="AF140" s="698" t="str">
        <f t="shared" si="116"/>
        <v>集会所</v>
      </c>
      <c r="AG140" s="698" t="str">
        <f t="shared" si="116"/>
        <v>工場</v>
      </c>
      <c r="AH140" s="698" t="str">
        <f t="shared" si="116"/>
        <v>小中高</v>
      </c>
      <c r="AI140" s="698" t="str">
        <f t="shared" si="116"/>
        <v>病院o</v>
      </c>
      <c r="AJ140" s="698" t="str">
        <f t="shared" si="116"/>
        <v>ホテルo</v>
      </c>
      <c r="AK140" s="698" t="str">
        <f t="shared" si="116"/>
        <v>集合住宅o</v>
      </c>
      <c r="AL140"/>
      <c r="AM140"/>
      <c r="AN140" s="356" t="str">
        <f t="shared" si="85"/>
        <v>LR2</v>
      </c>
      <c r="AO140" s="356" t="str">
        <f t="shared" si="87"/>
        <v>LR</v>
      </c>
      <c r="AP140" s="543" t="str">
        <f t="shared" si="70"/>
        <v>資源・マテリアル</v>
      </c>
      <c r="AQ140" s="359">
        <f t="shared" si="92"/>
        <v>0.3</v>
      </c>
      <c r="AR140" s="359">
        <f t="shared" si="93"/>
        <v>0.3</v>
      </c>
      <c r="AS140" s="359">
        <f t="shared" si="94"/>
        <v>0.3</v>
      </c>
      <c r="AT140" s="359">
        <f t="shared" si="95"/>
        <v>0.3</v>
      </c>
      <c r="AU140" s="359">
        <f t="shared" si="96"/>
        <v>0.3</v>
      </c>
      <c r="AV140" s="359">
        <f t="shared" si="97"/>
        <v>0.3</v>
      </c>
      <c r="AW140" s="359">
        <f t="shared" si="98"/>
        <v>0.3</v>
      </c>
      <c r="AX140" s="417">
        <f t="shared" si="99"/>
        <v>0.3</v>
      </c>
      <c r="AY140" s="359">
        <f t="shared" si="100"/>
        <v>0.3</v>
      </c>
      <c r="AZ140" s="359">
        <f t="shared" si="101"/>
        <v>0.3</v>
      </c>
      <c r="BA140" s="418">
        <f t="shared" si="89"/>
        <v>0</v>
      </c>
      <c r="BB140" s="419">
        <f t="shared" si="90"/>
        <v>0</v>
      </c>
      <c r="BC140" s="419">
        <f t="shared" si="91"/>
        <v>0</v>
      </c>
      <c r="BD140"/>
      <c r="BE140" s="356" t="s">
        <v>781</v>
      </c>
      <c r="BF140" s="574" t="s">
        <v>624</v>
      </c>
      <c r="BG140" s="543" t="s">
        <v>782</v>
      </c>
      <c r="BH140" s="545">
        <v>0.3</v>
      </c>
      <c r="BI140" s="545">
        <v>0.3</v>
      </c>
      <c r="BJ140" s="545">
        <v>0.3</v>
      </c>
      <c r="BK140" s="545">
        <v>0.3</v>
      </c>
      <c r="BL140" s="545">
        <v>0.3</v>
      </c>
      <c r="BM140" s="545">
        <v>0.3</v>
      </c>
      <c r="BN140" s="545">
        <v>0.3</v>
      </c>
      <c r="BO140" s="575">
        <v>0.3</v>
      </c>
      <c r="BP140" s="545">
        <v>0.3</v>
      </c>
      <c r="BQ140" s="545">
        <v>0.3</v>
      </c>
      <c r="BR140" s="576"/>
      <c r="BS140" s="577"/>
      <c r="BT140" s="577"/>
      <c r="BU140"/>
      <c r="BV140" s="356" t="s">
        <v>651</v>
      </c>
      <c r="BW140" s="574" t="s">
        <v>625</v>
      </c>
      <c r="BX140" s="543" t="s">
        <v>652</v>
      </c>
      <c r="BY140" s="545">
        <v>0.3</v>
      </c>
      <c r="BZ140" s="545">
        <v>0.3</v>
      </c>
      <c r="CA140" s="545">
        <v>0.3</v>
      </c>
      <c r="CB140" s="545">
        <v>0.3</v>
      </c>
      <c r="CC140" s="545">
        <v>0.3</v>
      </c>
      <c r="CD140" s="545">
        <v>0.3</v>
      </c>
      <c r="CE140" s="545">
        <v>0.3</v>
      </c>
      <c r="CF140" s="575">
        <v>0.3</v>
      </c>
      <c r="CG140" s="545">
        <v>0.3</v>
      </c>
      <c r="CH140" s="545">
        <v>0.3</v>
      </c>
      <c r="CI140" s="576"/>
      <c r="CJ140" s="577"/>
      <c r="CK140" s="577"/>
      <c r="CL140"/>
      <c r="CM140" s="356" t="s">
        <v>651</v>
      </c>
      <c r="CN140" s="574" t="s">
        <v>625</v>
      </c>
      <c r="CO140" s="543" t="s">
        <v>652</v>
      </c>
      <c r="CP140" s="545">
        <v>0.3</v>
      </c>
      <c r="CQ140" s="545">
        <v>0.3</v>
      </c>
      <c r="CR140" s="545">
        <v>0.3</v>
      </c>
      <c r="CS140" s="545">
        <v>0.3</v>
      </c>
      <c r="CT140" s="545">
        <v>0.3</v>
      </c>
      <c r="CU140" s="545">
        <v>0.3</v>
      </c>
      <c r="CV140" s="545">
        <v>0.3</v>
      </c>
      <c r="CW140" s="575">
        <v>0.3</v>
      </c>
      <c r="CX140" s="545">
        <v>0.3</v>
      </c>
      <c r="CY140" s="545">
        <v>0.3</v>
      </c>
      <c r="CZ140" s="576"/>
      <c r="DA140" s="577"/>
      <c r="DB140" s="577"/>
      <c r="DC140"/>
    </row>
    <row r="141" spans="1:107" s="361" customFormat="1" ht="14.25" thickBot="1" x14ac:dyDescent="0.2">
      <c r="A141"/>
      <c r="B141" s="283">
        <v>1</v>
      </c>
      <c r="C141" s="202" t="s">
        <v>387</v>
      </c>
      <c r="D141" s="202"/>
      <c r="E141" s="202"/>
      <c r="F141" s="734"/>
      <c r="G141"/>
      <c r="H141" s="782"/>
      <c r="I141" s="694"/>
      <c r="J141"/>
      <c r="K141" s="1">
        <f t="shared" si="65"/>
        <v>0</v>
      </c>
      <c r="L141" s="1">
        <f t="shared" si="65"/>
        <v>0</v>
      </c>
      <c r="M141" s="1">
        <f t="shared" si="65"/>
        <v>0</v>
      </c>
      <c r="N141" s="1">
        <f t="shared" si="65"/>
        <v>0</v>
      </c>
      <c r="O141" s="1">
        <f t="shared" si="65"/>
        <v>0</v>
      </c>
      <c r="P141" s="1">
        <f t="shared" si="65"/>
        <v>0</v>
      </c>
      <c r="Q141" s="1">
        <f t="shared" si="102"/>
        <v>0</v>
      </c>
      <c r="R141" s="1">
        <f t="shared" si="102"/>
        <v>0</v>
      </c>
      <c r="S141" s="1">
        <f t="shared" si="102"/>
        <v>0</v>
      </c>
      <c r="T141" s="1">
        <f t="shared" si="61"/>
        <v>0</v>
      </c>
      <c r="U141" s="1">
        <f t="shared" si="61"/>
        <v>0</v>
      </c>
      <c r="V141" s="1">
        <f t="shared" si="61"/>
        <v>0</v>
      </c>
      <c r="W141" s="1">
        <f t="shared" si="61"/>
        <v>0</v>
      </c>
      <c r="X141"/>
      <c r="Y141" s="695" t="s">
        <v>839</v>
      </c>
      <c r="Z141" s="695" t="s">
        <v>839</v>
      </c>
      <c r="AA141" s="695" t="s">
        <v>839</v>
      </c>
      <c r="AB141" s="695" t="s">
        <v>839</v>
      </c>
      <c r="AC141" s="695" t="s">
        <v>839</v>
      </c>
      <c r="AD141" s="695" t="s">
        <v>839</v>
      </c>
      <c r="AE141" s="695" t="s">
        <v>839</v>
      </c>
      <c r="AF141" s="695" t="s">
        <v>839</v>
      </c>
      <c r="AG141" s="695" t="s">
        <v>839</v>
      </c>
      <c r="AH141" s="695" t="s">
        <v>839</v>
      </c>
      <c r="AI141" s="695" t="s">
        <v>839</v>
      </c>
      <c r="AJ141" s="695" t="s">
        <v>839</v>
      </c>
      <c r="AK141" s="695" t="s">
        <v>839</v>
      </c>
      <c r="AL141"/>
      <c r="AM141"/>
      <c r="AN141" s="409">
        <f t="shared" si="85"/>
        <v>1</v>
      </c>
      <c r="AO141" s="387" t="str">
        <f t="shared" si="87"/>
        <v>LR2</v>
      </c>
      <c r="AP141" s="474" t="str">
        <f t="shared" ref="AP141:AP172" si="117">BG141</f>
        <v>水資源保護</v>
      </c>
      <c r="AQ141" s="363">
        <f t="shared" si="92"/>
        <v>0.2</v>
      </c>
      <c r="AR141" s="363">
        <f t="shared" si="93"/>
        <v>0.2</v>
      </c>
      <c r="AS141" s="363">
        <f t="shared" si="94"/>
        <v>0.2</v>
      </c>
      <c r="AT141" s="363">
        <f t="shared" si="95"/>
        <v>0.2</v>
      </c>
      <c r="AU141" s="363">
        <f t="shared" si="96"/>
        <v>0.2</v>
      </c>
      <c r="AV141" s="363">
        <f t="shared" si="97"/>
        <v>0.2</v>
      </c>
      <c r="AW141" s="363">
        <f t="shared" si="98"/>
        <v>0.2</v>
      </c>
      <c r="AX141" s="392">
        <f t="shared" si="99"/>
        <v>0.2</v>
      </c>
      <c r="AY141" s="363">
        <f t="shared" si="100"/>
        <v>0.2</v>
      </c>
      <c r="AZ141" s="363">
        <f t="shared" si="101"/>
        <v>0.2</v>
      </c>
      <c r="BA141" s="421">
        <f t="shared" si="89"/>
        <v>0</v>
      </c>
      <c r="BB141" s="422">
        <f t="shared" si="90"/>
        <v>0</v>
      </c>
      <c r="BC141" s="422">
        <f t="shared" si="91"/>
        <v>0</v>
      </c>
      <c r="BD141"/>
      <c r="BE141" s="409">
        <v>1</v>
      </c>
      <c r="BF141" s="444" t="s">
        <v>112</v>
      </c>
      <c r="BG141" s="474" t="s">
        <v>387</v>
      </c>
      <c r="BH141" s="429">
        <v>0.2</v>
      </c>
      <c r="BI141" s="429">
        <v>0.2</v>
      </c>
      <c r="BJ141" s="429">
        <v>0.2</v>
      </c>
      <c r="BK141" s="429">
        <v>0.2</v>
      </c>
      <c r="BL141" s="429">
        <v>0.2</v>
      </c>
      <c r="BM141" s="429">
        <v>0.2</v>
      </c>
      <c r="BN141" s="429">
        <v>0.2</v>
      </c>
      <c r="BO141" s="565">
        <v>0.2</v>
      </c>
      <c r="BP141" s="429">
        <v>0.2</v>
      </c>
      <c r="BQ141" s="429">
        <v>0.2</v>
      </c>
      <c r="BR141" s="578"/>
      <c r="BS141" s="579"/>
      <c r="BT141" s="579"/>
      <c r="BU141"/>
      <c r="BV141" s="409">
        <v>1</v>
      </c>
      <c r="BW141" s="444" t="s">
        <v>112</v>
      </c>
      <c r="BX141" s="474" t="s">
        <v>387</v>
      </c>
      <c r="BY141" s="429">
        <v>0.2</v>
      </c>
      <c r="BZ141" s="429">
        <v>0.2</v>
      </c>
      <c r="CA141" s="429">
        <v>0.2</v>
      </c>
      <c r="CB141" s="429">
        <v>0.2</v>
      </c>
      <c r="CC141" s="429">
        <v>0.2</v>
      </c>
      <c r="CD141" s="429">
        <v>0.2</v>
      </c>
      <c r="CE141" s="429">
        <v>0.2</v>
      </c>
      <c r="CF141" s="565">
        <v>0.2</v>
      </c>
      <c r="CG141" s="429">
        <v>0.2</v>
      </c>
      <c r="CH141" s="429">
        <v>0.2</v>
      </c>
      <c r="CI141" s="578"/>
      <c r="CJ141" s="579"/>
      <c r="CK141" s="579"/>
      <c r="CL141"/>
      <c r="CM141" s="409">
        <v>1</v>
      </c>
      <c r="CN141" s="444" t="s">
        <v>112</v>
      </c>
      <c r="CO141" s="474" t="s">
        <v>387</v>
      </c>
      <c r="CP141" s="429">
        <v>0.2</v>
      </c>
      <c r="CQ141" s="429">
        <v>0.2</v>
      </c>
      <c r="CR141" s="429">
        <v>0.2</v>
      </c>
      <c r="CS141" s="429">
        <v>0.2</v>
      </c>
      <c r="CT141" s="429">
        <v>0.2</v>
      </c>
      <c r="CU141" s="429">
        <v>0.2</v>
      </c>
      <c r="CV141" s="429">
        <v>0.2</v>
      </c>
      <c r="CW141" s="565">
        <v>0.2</v>
      </c>
      <c r="CX141" s="429">
        <v>0.2</v>
      </c>
      <c r="CY141" s="429">
        <v>0.2</v>
      </c>
      <c r="CZ141" s="578"/>
      <c r="DA141" s="579"/>
      <c r="DB141" s="579"/>
      <c r="DC141"/>
    </row>
    <row r="142" spans="1:107" ht="14.25" thickBot="1" x14ac:dyDescent="0.2">
      <c r="B142" s="229"/>
      <c r="C142" s="222">
        <v>1.1000000000000001</v>
      </c>
      <c r="D142" s="223" t="s">
        <v>388</v>
      </c>
      <c r="E142" s="223"/>
      <c r="F142" s="739"/>
      <c r="G142"/>
      <c r="H142" s="775">
        <f>IF(SUMPRODUCT($Y$7:$AH$7,K142:T142)=0,0,SUMPRODUCT($Y$7:$AH$7,Y142:AH142)/SUMPRODUCT($Y$7:$AH$7,K142:T142))</f>
        <v>4</v>
      </c>
      <c r="I142" s="794">
        <f>IF(SUMPRODUCT($AI$7:$AK$7,U142:W142)=0,0,SUMPRODUCT($AI$7:$AK$7,AI142:AK144)/SUMPRODUCT($AI$7:$AK$7,U142:W142))</f>
        <v>0</v>
      </c>
      <c r="J142"/>
      <c r="K142" s="1">
        <f t="shared" si="65"/>
        <v>1</v>
      </c>
      <c r="L142" s="1">
        <f t="shared" si="65"/>
        <v>0</v>
      </c>
      <c r="M142" s="1">
        <f t="shared" si="65"/>
        <v>0</v>
      </c>
      <c r="N142" s="1">
        <f t="shared" si="65"/>
        <v>0</v>
      </c>
      <c r="O142" s="1">
        <f t="shared" si="65"/>
        <v>0</v>
      </c>
      <c r="P142" s="1">
        <f t="shared" si="65"/>
        <v>0</v>
      </c>
      <c r="Q142" s="1">
        <f t="shared" si="102"/>
        <v>0</v>
      </c>
      <c r="R142" s="1">
        <f t="shared" si="102"/>
        <v>0</v>
      </c>
      <c r="S142" s="1">
        <f t="shared" si="102"/>
        <v>0</v>
      </c>
      <c r="T142" s="1">
        <f t="shared" si="61"/>
        <v>0</v>
      </c>
      <c r="U142" s="1">
        <f t="shared" si="61"/>
        <v>0</v>
      </c>
      <c r="V142" s="1">
        <f t="shared" si="61"/>
        <v>0</v>
      </c>
      <c r="W142" s="1">
        <f t="shared" si="61"/>
        <v>0</v>
      </c>
      <c r="X142"/>
      <c r="Y142" s="672">
        <v>4</v>
      </c>
      <c r="Z142" s="672"/>
      <c r="AA142" s="672"/>
      <c r="AB142" s="672"/>
      <c r="AC142" s="672"/>
      <c r="AD142" s="672"/>
      <c r="AE142" s="672"/>
      <c r="AF142" s="672"/>
      <c r="AG142" s="672"/>
      <c r="AH142" s="672"/>
      <c r="AI142" s="717"/>
      <c r="AJ142" s="717"/>
      <c r="AK142" s="717"/>
      <c r="AL142"/>
      <c r="AN142" s="393">
        <f t="shared" si="85"/>
        <v>1.1000000000000001</v>
      </c>
      <c r="AO142" s="393" t="str">
        <f t="shared" si="87"/>
        <v>LR2 1</v>
      </c>
      <c r="AP142" s="443" t="str">
        <f t="shared" si="117"/>
        <v>節水</v>
      </c>
      <c r="AQ142" s="368">
        <f t="shared" si="92"/>
        <v>0.4</v>
      </c>
      <c r="AR142" s="368">
        <f t="shared" si="93"/>
        <v>0.4</v>
      </c>
      <c r="AS142" s="368">
        <f t="shared" si="94"/>
        <v>0.4</v>
      </c>
      <c r="AT142" s="368">
        <f t="shared" si="95"/>
        <v>0.4</v>
      </c>
      <c r="AU142" s="368">
        <f t="shared" si="96"/>
        <v>0.4</v>
      </c>
      <c r="AV142" s="368">
        <f t="shared" si="97"/>
        <v>0.4</v>
      </c>
      <c r="AW142" s="368">
        <f t="shared" si="98"/>
        <v>0.4</v>
      </c>
      <c r="AX142" s="374">
        <f t="shared" si="99"/>
        <v>0.4</v>
      </c>
      <c r="AY142" s="368">
        <f t="shared" si="100"/>
        <v>0.4</v>
      </c>
      <c r="AZ142" s="368">
        <f t="shared" si="101"/>
        <v>0.4</v>
      </c>
      <c r="BA142" s="423">
        <f t="shared" si="89"/>
        <v>0</v>
      </c>
      <c r="BB142" s="379">
        <f t="shared" si="90"/>
        <v>0</v>
      </c>
      <c r="BC142" s="379">
        <f t="shared" si="91"/>
        <v>0</v>
      </c>
      <c r="BE142" s="393">
        <v>1.1000000000000001</v>
      </c>
      <c r="BF142" s="425" t="s">
        <v>113</v>
      </c>
      <c r="BG142" s="548" t="s">
        <v>388</v>
      </c>
      <c r="BH142" s="371">
        <v>0.4</v>
      </c>
      <c r="BI142" s="371">
        <v>0.4</v>
      </c>
      <c r="BJ142" s="371">
        <v>0.4</v>
      </c>
      <c r="BK142" s="371">
        <v>0.4</v>
      </c>
      <c r="BL142" s="371">
        <v>0.4</v>
      </c>
      <c r="BM142" s="371">
        <v>0.4</v>
      </c>
      <c r="BN142" s="371">
        <v>0.4</v>
      </c>
      <c r="BO142" s="372">
        <v>0.4</v>
      </c>
      <c r="BP142" s="371">
        <v>0.4</v>
      </c>
      <c r="BQ142" s="371">
        <v>0.4</v>
      </c>
      <c r="BR142" s="496"/>
      <c r="BS142" s="432"/>
      <c r="BT142" s="432"/>
      <c r="BV142" s="393">
        <v>1.1000000000000001</v>
      </c>
      <c r="BW142" s="425" t="s">
        <v>113</v>
      </c>
      <c r="BX142" s="548" t="s">
        <v>388</v>
      </c>
      <c r="BY142" s="371">
        <v>0.4</v>
      </c>
      <c r="BZ142" s="371">
        <v>0.4</v>
      </c>
      <c r="CA142" s="371">
        <v>0.4</v>
      </c>
      <c r="CB142" s="371">
        <v>0.4</v>
      </c>
      <c r="CC142" s="371">
        <v>0.4</v>
      </c>
      <c r="CD142" s="371">
        <v>0.4</v>
      </c>
      <c r="CE142" s="371">
        <v>0.4</v>
      </c>
      <c r="CF142" s="372">
        <v>0.4</v>
      </c>
      <c r="CG142" s="371">
        <v>0.4</v>
      </c>
      <c r="CH142" s="371">
        <v>0.4</v>
      </c>
      <c r="CI142" s="496"/>
      <c r="CJ142" s="432"/>
      <c r="CK142" s="432"/>
      <c r="CM142" s="393">
        <v>1.1000000000000001</v>
      </c>
      <c r="CN142" s="425" t="s">
        <v>113</v>
      </c>
      <c r="CO142" s="548" t="s">
        <v>388</v>
      </c>
      <c r="CP142" s="371">
        <v>0.4</v>
      </c>
      <c r="CQ142" s="371">
        <v>0.4</v>
      </c>
      <c r="CR142" s="371">
        <v>0.4</v>
      </c>
      <c r="CS142" s="371">
        <v>0.4</v>
      </c>
      <c r="CT142" s="371">
        <v>0.4</v>
      </c>
      <c r="CU142" s="371">
        <v>0.4</v>
      </c>
      <c r="CV142" s="371">
        <v>0.4</v>
      </c>
      <c r="CW142" s="372">
        <v>0.4</v>
      </c>
      <c r="CX142" s="371">
        <v>0.4</v>
      </c>
      <c r="CY142" s="371">
        <v>0.4</v>
      </c>
      <c r="CZ142" s="496"/>
      <c r="DA142" s="432"/>
      <c r="DB142" s="432"/>
    </row>
    <row r="143" spans="1:107" ht="14.25" thickBot="1" x14ac:dyDescent="0.2">
      <c r="B143" s="229"/>
      <c r="C143" s="284">
        <v>1.2</v>
      </c>
      <c r="D143" s="227" t="s">
        <v>389</v>
      </c>
      <c r="E143" s="206"/>
      <c r="F143" s="738"/>
      <c r="G143"/>
      <c r="H143" s="782"/>
      <c r="I143" s="694"/>
      <c r="J143"/>
      <c r="K143" s="1">
        <f t="shared" si="65"/>
        <v>0</v>
      </c>
      <c r="L143" s="1">
        <f t="shared" si="65"/>
        <v>0</v>
      </c>
      <c r="M143" s="1">
        <f t="shared" si="65"/>
        <v>0</v>
      </c>
      <c r="N143" s="1">
        <f t="shared" si="65"/>
        <v>0</v>
      </c>
      <c r="O143" s="1">
        <f t="shared" si="65"/>
        <v>0</v>
      </c>
      <c r="P143" s="1">
        <f t="shared" si="65"/>
        <v>0</v>
      </c>
      <c r="Q143" s="1">
        <f t="shared" si="102"/>
        <v>0</v>
      </c>
      <c r="R143" s="1">
        <f t="shared" si="102"/>
        <v>0</v>
      </c>
      <c r="S143" s="1">
        <f t="shared" si="102"/>
        <v>0</v>
      </c>
      <c r="T143" s="1">
        <f t="shared" si="61"/>
        <v>0</v>
      </c>
      <c r="U143" s="1">
        <f t="shared" si="61"/>
        <v>0</v>
      </c>
      <c r="V143" s="1">
        <f t="shared" si="61"/>
        <v>0</v>
      </c>
      <c r="W143" s="1">
        <f t="shared" ref="W143:W180" si="118">IF(OR(AK143=0,AK143="-"),0,1)</f>
        <v>0</v>
      </c>
      <c r="X143"/>
      <c r="Y143" s="695" t="s">
        <v>839</v>
      </c>
      <c r="Z143" s="695" t="s">
        <v>839</v>
      </c>
      <c r="AA143" s="695" t="s">
        <v>839</v>
      </c>
      <c r="AB143" s="695" t="s">
        <v>839</v>
      </c>
      <c r="AC143" s="695" t="s">
        <v>839</v>
      </c>
      <c r="AD143" s="695" t="s">
        <v>839</v>
      </c>
      <c r="AE143" s="695" t="s">
        <v>839</v>
      </c>
      <c r="AF143" s="695" t="s">
        <v>839</v>
      </c>
      <c r="AG143" s="695" t="s">
        <v>839</v>
      </c>
      <c r="AH143" s="695" t="s">
        <v>839</v>
      </c>
      <c r="AI143" s="695" t="s">
        <v>839</v>
      </c>
      <c r="AJ143" s="695" t="s">
        <v>839</v>
      </c>
      <c r="AK143" s="695" t="s">
        <v>839</v>
      </c>
      <c r="AL143"/>
      <c r="AN143" s="572">
        <f t="shared" si="85"/>
        <v>1.2</v>
      </c>
      <c r="AO143" s="393" t="str">
        <f t="shared" si="87"/>
        <v>LR2 1</v>
      </c>
      <c r="AP143" s="443" t="str">
        <f t="shared" si="117"/>
        <v>雨水利用・雑排水再利用</v>
      </c>
      <c r="AQ143" s="368">
        <f t="shared" si="92"/>
        <v>0.6</v>
      </c>
      <c r="AR143" s="368">
        <f t="shared" si="93"/>
        <v>0.6</v>
      </c>
      <c r="AS143" s="368">
        <f t="shared" si="94"/>
        <v>0.6</v>
      </c>
      <c r="AT143" s="368">
        <f t="shared" si="95"/>
        <v>0.6</v>
      </c>
      <c r="AU143" s="368">
        <f t="shared" si="96"/>
        <v>0.6</v>
      </c>
      <c r="AV143" s="368">
        <f t="shared" si="97"/>
        <v>0.6</v>
      </c>
      <c r="AW143" s="368">
        <f t="shared" si="98"/>
        <v>0.6</v>
      </c>
      <c r="AX143" s="374">
        <f t="shared" si="99"/>
        <v>0.6</v>
      </c>
      <c r="AY143" s="368">
        <f t="shared" si="100"/>
        <v>0.6</v>
      </c>
      <c r="AZ143" s="368">
        <f t="shared" si="101"/>
        <v>0.6</v>
      </c>
      <c r="BA143" s="423">
        <f t="shared" si="89"/>
        <v>0</v>
      </c>
      <c r="BB143" s="379">
        <f t="shared" si="90"/>
        <v>0</v>
      </c>
      <c r="BC143" s="379">
        <f t="shared" si="91"/>
        <v>0</v>
      </c>
      <c r="BE143" s="572">
        <v>1.2</v>
      </c>
      <c r="BF143" s="425" t="s">
        <v>113</v>
      </c>
      <c r="BG143" s="443" t="s">
        <v>389</v>
      </c>
      <c r="BH143" s="371">
        <v>0.6</v>
      </c>
      <c r="BI143" s="371">
        <v>0.6</v>
      </c>
      <c r="BJ143" s="371">
        <v>0.6</v>
      </c>
      <c r="BK143" s="371">
        <v>0.6</v>
      </c>
      <c r="BL143" s="371">
        <v>0.6</v>
      </c>
      <c r="BM143" s="371">
        <v>0.6</v>
      </c>
      <c r="BN143" s="371">
        <v>0.6</v>
      </c>
      <c r="BO143" s="372">
        <v>0.6</v>
      </c>
      <c r="BP143" s="371">
        <v>0.6</v>
      </c>
      <c r="BQ143" s="371">
        <v>0.6</v>
      </c>
      <c r="BR143" s="496"/>
      <c r="BS143" s="432"/>
      <c r="BT143" s="432"/>
      <c r="BV143" s="572">
        <v>1.2</v>
      </c>
      <c r="BW143" s="425" t="s">
        <v>113</v>
      </c>
      <c r="BX143" s="443" t="s">
        <v>389</v>
      </c>
      <c r="BY143" s="371">
        <v>0.6</v>
      </c>
      <c r="BZ143" s="371">
        <v>0.6</v>
      </c>
      <c r="CA143" s="371">
        <v>0.6</v>
      </c>
      <c r="CB143" s="371">
        <v>0.6</v>
      </c>
      <c r="CC143" s="371">
        <v>0.6</v>
      </c>
      <c r="CD143" s="371">
        <v>0.6</v>
      </c>
      <c r="CE143" s="371">
        <v>0.6</v>
      </c>
      <c r="CF143" s="372">
        <v>0.6</v>
      </c>
      <c r="CG143" s="371">
        <v>0.6</v>
      </c>
      <c r="CH143" s="371">
        <v>0.6</v>
      </c>
      <c r="CI143" s="496"/>
      <c r="CJ143" s="432"/>
      <c r="CK143" s="432"/>
      <c r="CM143" s="572">
        <v>1.2</v>
      </c>
      <c r="CN143" s="425" t="s">
        <v>113</v>
      </c>
      <c r="CO143" s="443" t="s">
        <v>389</v>
      </c>
      <c r="CP143" s="371">
        <v>0.6</v>
      </c>
      <c r="CQ143" s="371">
        <v>0.6</v>
      </c>
      <c r="CR143" s="371">
        <v>0.6</v>
      </c>
      <c r="CS143" s="371">
        <v>0.6</v>
      </c>
      <c r="CT143" s="371">
        <v>0.6</v>
      </c>
      <c r="CU143" s="371">
        <v>0.6</v>
      </c>
      <c r="CV143" s="371">
        <v>0.6</v>
      </c>
      <c r="CW143" s="372">
        <v>0.6</v>
      </c>
      <c r="CX143" s="371">
        <v>0.6</v>
      </c>
      <c r="CY143" s="371">
        <v>0.6</v>
      </c>
      <c r="CZ143" s="496"/>
      <c r="DA143" s="432"/>
      <c r="DB143" s="432"/>
    </row>
    <row r="144" spans="1:107" x14ac:dyDescent="0.15">
      <c r="B144" s="229"/>
      <c r="C144" s="285"/>
      <c r="D144" s="211">
        <v>1</v>
      </c>
      <c r="E144" s="833" t="s">
        <v>390</v>
      </c>
      <c r="F144" s="834"/>
      <c r="G144"/>
      <c r="H144" s="778">
        <f>IF(SUMPRODUCT($Y$7:$AH$7,K144:T144)=0,0,SUMPRODUCT($Y$7:$AH$7,Y144:AH144)/SUMPRODUCT($Y$7:$AH$7,K144:T144))</f>
        <v>4</v>
      </c>
      <c r="I144" s="796">
        <f>IF(SUMPRODUCT($AI$7:$AK$7,U144:W144)=0,0,SUMPRODUCT($AI$7:$AK$7,AI144:AK146)/SUMPRODUCT($AI$7:$AK$7,U144:W144))</f>
        <v>0</v>
      </c>
      <c r="J144"/>
      <c r="K144" s="1">
        <f t="shared" si="65"/>
        <v>1</v>
      </c>
      <c r="L144" s="1">
        <f t="shared" si="65"/>
        <v>0</v>
      </c>
      <c r="M144" s="1">
        <f t="shared" si="65"/>
        <v>0</v>
      </c>
      <c r="N144" s="1">
        <f t="shared" si="65"/>
        <v>0</v>
      </c>
      <c r="O144" s="1">
        <f t="shared" si="65"/>
        <v>0</v>
      </c>
      <c r="P144" s="1">
        <f t="shared" si="65"/>
        <v>0</v>
      </c>
      <c r="Q144" s="1">
        <f t="shared" si="102"/>
        <v>0</v>
      </c>
      <c r="R144" s="1">
        <f t="shared" si="102"/>
        <v>0</v>
      </c>
      <c r="S144" s="1">
        <f t="shared" si="102"/>
        <v>0</v>
      </c>
      <c r="T144" s="1">
        <f t="shared" si="102"/>
        <v>0</v>
      </c>
      <c r="U144" s="1">
        <f t="shared" si="102"/>
        <v>0</v>
      </c>
      <c r="V144" s="1">
        <f t="shared" si="102"/>
        <v>0</v>
      </c>
      <c r="W144" s="1">
        <f t="shared" si="118"/>
        <v>0</v>
      </c>
      <c r="X144"/>
      <c r="Y144" s="679">
        <v>4</v>
      </c>
      <c r="Z144" s="679"/>
      <c r="AA144" s="679"/>
      <c r="AB144" s="679"/>
      <c r="AC144" s="679"/>
      <c r="AD144" s="679"/>
      <c r="AE144" s="679"/>
      <c r="AF144" s="679"/>
      <c r="AG144" s="679"/>
      <c r="AH144" s="679"/>
      <c r="AI144" s="679"/>
      <c r="AJ144" s="679"/>
      <c r="AK144" s="679"/>
      <c r="AL144"/>
      <c r="AN144" s="393" t="str">
        <f t="shared" si="85"/>
        <v>1.2.1</v>
      </c>
      <c r="AO144" s="393" t="str">
        <f t="shared" si="87"/>
        <v>LR2 1.2</v>
      </c>
      <c r="AP144" s="443" t="str">
        <f t="shared" si="117"/>
        <v>雨水利用システム導入の有無</v>
      </c>
      <c r="AQ144" s="368">
        <f t="shared" si="92"/>
        <v>0.7</v>
      </c>
      <c r="AR144" s="368">
        <f t="shared" si="93"/>
        <v>0.7</v>
      </c>
      <c r="AS144" s="368">
        <f t="shared" si="94"/>
        <v>0.7</v>
      </c>
      <c r="AT144" s="368">
        <f t="shared" si="95"/>
        <v>0.7</v>
      </c>
      <c r="AU144" s="368">
        <f t="shared" si="96"/>
        <v>0.7</v>
      </c>
      <c r="AV144" s="368">
        <f t="shared" si="97"/>
        <v>0.7</v>
      </c>
      <c r="AW144" s="368">
        <f t="shared" si="98"/>
        <v>0.7</v>
      </c>
      <c r="AX144" s="374">
        <f t="shared" si="99"/>
        <v>0.7</v>
      </c>
      <c r="AY144" s="368">
        <f t="shared" si="100"/>
        <v>0.7</v>
      </c>
      <c r="AZ144" s="368">
        <f t="shared" si="101"/>
        <v>0.7</v>
      </c>
      <c r="BA144" s="423">
        <f t="shared" si="89"/>
        <v>0</v>
      </c>
      <c r="BB144" s="379">
        <f t="shared" si="90"/>
        <v>0</v>
      </c>
      <c r="BC144" s="379">
        <f t="shared" si="91"/>
        <v>0</v>
      </c>
      <c r="BE144" s="393" t="s">
        <v>684</v>
      </c>
      <c r="BF144" s="425" t="s">
        <v>114</v>
      </c>
      <c r="BG144" s="548" t="s">
        <v>783</v>
      </c>
      <c r="BH144" s="371">
        <v>0.7</v>
      </c>
      <c r="BI144" s="371">
        <v>0.7</v>
      </c>
      <c r="BJ144" s="371">
        <v>0.7</v>
      </c>
      <c r="BK144" s="371">
        <v>0.7</v>
      </c>
      <c r="BL144" s="371">
        <v>0.7</v>
      </c>
      <c r="BM144" s="371">
        <v>0.7</v>
      </c>
      <c r="BN144" s="371">
        <v>0.7</v>
      </c>
      <c r="BO144" s="372">
        <v>0.7</v>
      </c>
      <c r="BP144" s="371">
        <v>0.7</v>
      </c>
      <c r="BQ144" s="371">
        <v>0.7</v>
      </c>
      <c r="BR144" s="496"/>
      <c r="BS144" s="432"/>
      <c r="BT144" s="432"/>
      <c r="BV144" s="393" t="s">
        <v>580</v>
      </c>
      <c r="BW144" s="425" t="s">
        <v>114</v>
      </c>
      <c r="BX144" s="548" t="s">
        <v>653</v>
      </c>
      <c r="BY144" s="371">
        <v>0.7</v>
      </c>
      <c r="BZ144" s="371">
        <v>0.7</v>
      </c>
      <c r="CA144" s="371">
        <v>0.7</v>
      </c>
      <c r="CB144" s="371">
        <v>0.7</v>
      </c>
      <c r="CC144" s="371">
        <v>0.7</v>
      </c>
      <c r="CD144" s="371">
        <v>0.7</v>
      </c>
      <c r="CE144" s="371">
        <v>0.7</v>
      </c>
      <c r="CF144" s="372">
        <v>0.7</v>
      </c>
      <c r="CG144" s="371">
        <v>0.7</v>
      </c>
      <c r="CH144" s="371">
        <v>0.7</v>
      </c>
      <c r="CI144" s="496"/>
      <c r="CJ144" s="432"/>
      <c r="CK144" s="432"/>
      <c r="CM144" s="393" t="s">
        <v>580</v>
      </c>
      <c r="CN144" s="425" t="s">
        <v>114</v>
      </c>
      <c r="CO144" s="548" t="s">
        <v>653</v>
      </c>
      <c r="CP144" s="371">
        <v>0.7</v>
      </c>
      <c r="CQ144" s="371">
        <v>0.7</v>
      </c>
      <c r="CR144" s="371">
        <v>0.7</v>
      </c>
      <c r="CS144" s="371">
        <v>0.7</v>
      </c>
      <c r="CT144" s="371">
        <v>0.7</v>
      </c>
      <c r="CU144" s="371">
        <v>0.7</v>
      </c>
      <c r="CV144" s="371">
        <v>0.7</v>
      </c>
      <c r="CW144" s="372">
        <v>0.7</v>
      </c>
      <c r="CX144" s="371">
        <v>0.7</v>
      </c>
      <c r="CY144" s="371">
        <v>0.7</v>
      </c>
      <c r="CZ144" s="496"/>
      <c r="DA144" s="432"/>
      <c r="DB144" s="432"/>
    </row>
    <row r="145" spans="1:107" ht="14.25" thickBot="1" x14ac:dyDescent="0.2">
      <c r="B145" s="247"/>
      <c r="C145" s="286"/>
      <c r="D145" s="211">
        <v>2</v>
      </c>
      <c r="E145" s="833" t="s">
        <v>421</v>
      </c>
      <c r="F145" s="834"/>
      <c r="G145"/>
      <c r="H145" s="776">
        <f>IF(SUMPRODUCT($Y$7:$AH$7,K145:T145)=0,0,SUMPRODUCT($Y$7:$AH$7,Y145:AH145)/SUMPRODUCT($Y$7:$AH$7,K145:T145))</f>
        <v>4</v>
      </c>
      <c r="I145" s="795">
        <f>IF(SUMPRODUCT($AI$7:$AK$7,U145:W145)=0,0,SUMPRODUCT($AI$7:$AK$7,AI145:AK147)/SUMPRODUCT($AI$7:$AK$7,U145:W145))</f>
        <v>0</v>
      </c>
      <c r="J145"/>
      <c r="K145" s="1">
        <f t="shared" si="65"/>
        <v>1</v>
      </c>
      <c r="L145" s="1">
        <f t="shared" si="65"/>
        <v>0</v>
      </c>
      <c r="M145" s="1">
        <f t="shared" si="65"/>
        <v>0</v>
      </c>
      <c r="N145" s="1">
        <f t="shared" si="65"/>
        <v>0</v>
      </c>
      <c r="O145" s="1">
        <f t="shared" si="65"/>
        <v>0</v>
      </c>
      <c r="P145" s="1">
        <f t="shared" si="65"/>
        <v>0</v>
      </c>
      <c r="Q145" s="1">
        <f t="shared" si="102"/>
        <v>0</v>
      </c>
      <c r="R145" s="1">
        <f t="shared" si="102"/>
        <v>0</v>
      </c>
      <c r="S145" s="1">
        <f t="shared" si="102"/>
        <v>0</v>
      </c>
      <c r="T145" s="1">
        <f t="shared" si="102"/>
        <v>0</v>
      </c>
      <c r="U145" s="1">
        <f t="shared" si="102"/>
        <v>0</v>
      </c>
      <c r="V145" s="1">
        <f t="shared" si="102"/>
        <v>0</v>
      </c>
      <c r="W145" s="1">
        <f t="shared" si="118"/>
        <v>0</v>
      </c>
      <c r="X145"/>
      <c r="Y145" s="674">
        <v>4</v>
      </c>
      <c r="Z145" s="674"/>
      <c r="AA145" s="674"/>
      <c r="AB145" s="674"/>
      <c r="AC145" s="674"/>
      <c r="AD145" s="674"/>
      <c r="AE145" s="674"/>
      <c r="AF145" s="674"/>
      <c r="AG145" s="674"/>
      <c r="AH145" s="674"/>
      <c r="AI145" s="674"/>
      <c r="AJ145" s="674"/>
      <c r="AK145" s="674"/>
      <c r="AL145"/>
      <c r="AN145" s="393" t="str">
        <f t="shared" si="85"/>
        <v>1.2.2</v>
      </c>
      <c r="AO145" s="393" t="str">
        <f t="shared" si="87"/>
        <v>LR2 1.2</v>
      </c>
      <c r="AP145" s="443" t="str">
        <f t="shared" si="117"/>
        <v>雑排水等再利用システム導入の有無</v>
      </c>
      <c r="AQ145" s="368">
        <f t="shared" si="92"/>
        <v>0.3</v>
      </c>
      <c r="AR145" s="368">
        <f t="shared" si="93"/>
        <v>0.3</v>
      </c>
      <c r="AS145" s="368">
        <f t="shared" si="94"/>
        <v>0.3</v>
      </c>
      <c r="AT145" s="368">
        <f t="shared" si="95"/>
        <v>0.3</v>
      </c>
      <c r="AU145" s="368">
        <f t="shared" si="96"/>
        <v>0.3</v>
      </c>
      <c r="AV145" s="368">
        <f t="shared" si="97"/>
        <v>0.3</v>
      </c>
      <c r="AW145" s="368">
        <f t="shared" si="98"/>
        <v>0.3</v>
      </c>
      <c r="AX145" s="374">
        <f t="shared" si="99"/>
        <v>0.3</v>
      </c>
      <c r="AY145" s="368">
        <f t="shared" si="100"/>
        <v>0.3</v>
      </c>
      <c r="AZ145" s="368">
        <f t="shared" si="101"/>
        <v>0.3</v>
      </c>
      <c r="BA145" s="423">
        <f t="shared" si="89"/>
        <v>0</v>
      </c>
      <c r="BB145" s="379">
        <f t="shared" si="90"/>
        <v>0</v>
      </c>
      <c r="BC145" s="379">
        <f t="shared" si="91"/>
        <v>0</v>
      </c>
      <c r="BE145" s="393" t="s">
        <v>686</v>
      </c>
      <c r="BF145" s="425" t="s">
        <v>114</v>
      </c>
      <c r="BG145" s="548" t="s">
        <v>445</v>
      </c>
      <c r="BH145" s="371">
        <v>0.3</v>
      </c>
      <c r="BI145" s="371">
        <v>0.3</v>
      </c>
      <c r="BJ145" s="371">
        <v>0.3</v>
      </c>
      <c r="BK145" s="371">
        <v>0.3</v>
      </c>
      <c r="BL145" s="371">
        <v>0.3</v>
      </c>
      <c r="BM145" s="371">
        <v>0.3</v>
      </c>
      <c r="BN145" s="371">
        <v>0.3</v>
      </c>
      <c r="BO145" s="372">
        <v>0.3</v>
      </c>
      <c r="BP145" s="371">
        <v>0.3</v>
      </c>
      <c r="BQ145" s="371">
        <v>0.3</v>
      </c>
      <c r="BR145" s="496"/>
      <c r="BS145" s="432"/>
      <c r="BT145" s="432"/>
      <c r="BV145" s="393" t="s">
        <v>581</v>
      </c>
      <c r="BW145" s="425" t="s">
        <v>114</v>
      </c>
      <c r="BX145" s="548" t="s">
        <v>445</v>
      </c>
      <c r="BY145" s="371">
        <v>0.3</v>
      </c>
      <c r="BZ145" s="371">
        <v>0.3</v>
      </c>
      <c r="CA145" s="371">
        <v>0.3</v>
      </c>
      <c r="CB145" s="371">
        <v>0.3</v>
      </c>
      <c r="CC145" s="371">
        <v>0.3</v>
      </c>
      <c r="CD145" s="371">
        <v>0.3</v>
      </c>
      <c r="CE145" s="371">
        <v>0.3</v>
      </c>
      <c r="CF145" s="372">
        <v>0.3</v>
      </c>
      <c r="CG145" s="371">
        <v>0.3</v>
      </c>
      <c r="CH145" s="371">
        <v>0.3</v>
      </c>
      <c r="CI145" s="496"/>
      <c r="CJ145" s="432"/>
      <c r="CK145" s="432"/>
      <c r="CM145" s="393" t="s">
        <v>581</v>
      </c>
      <c r="CN145" s="425" t="s">
        <v>114</v>
      </c>
      <c r="CO145" s="548" t="s">
        <v>445</v>
      </c>
      <c r="CP145" s="371">
        <v>0.3</v>
      </c>
      <c r="CQ145" s="371">
        <v>0.3</v>
      </c>
      <c r="CR145" s="371">
        <v>0.3</v>
      </c>
      <c r="CS145" s="371">
        <v>0.3</v>
      </c>
      <c r="CT145" s="371">
        <v>0.3</v>
      </c>
      <c r="CU145" s="371">
        <v>0.3</v>
      </c>
      <c r="CV145" s="371">
        <v>0.3</v>
      </c>
      <c r="CW145" s="372">
        <v>0.3</v>
      </c>
      <c r="CX145" s="371">
        <v>0.3</v>
      </c>
      <c r="CY145" s="371">
        <v>0.3</v>
      </c>
      <c r="CZ145" s="496"/>
      <c r="DA145" s="432"/>
      <c r="DB145" s="432"/>
    </row>
    <row r="146" spans="1:107" s="361" customFormat="1" ht="14.25" thickBot="1" x14ac:dyDescent="0.2">
      <c r="A146"/>
      <c r="B146" s="312">
        <v>2</v>
      </c>
      <c r="C146" s="224" t="s">
        <v>456</v>
      </c>
      <c r="D146" s="202"/>
      <c r="E146" s="202"/>
      <c r="F146" s="734"/>
      <c r="G146"/>
      <c r="H146" s="782"/>
      <c r="I146" s="694"/>
      <c r="J146"/>
      <c r="K146" s="1">
        <f t="shared" si="65"/>
        <v>0</v>
      </c>
      <c r="L146" s="1">
        <f t="shared" si="65"/>
        <v>0</v>
      </c>
      <c r="M146" s="1">
        <f t="shared" si="65"/>
        <v>0</v>
      </c>
      <c r="N146" s="1">
        <f t="shared" si="65"/>
        <v>0</v>
      </c>
      <c r="O146" s="1">
        <f t="shared" si="65"/>
        <v>0</v>
      </c>
      <c r="P146" s="1">
        <f t="shared" si="65"/>
        <v>0</v>
      </c>
      <c r="Q146" s="1">
        <f t="shared" si="102"/>
        <v>0</v>
      </c>
      <c r="R146" s="1">
        <f t="shared" si="102"/>
        <v>0</v>
      </c>
      <c r="S146" s="1">
        <f t="shared" si="102"/>
        <v>0</v>
      </c>
      <c r="T146" s="1">
        <f t="shared" si="102"/>
        <v>0</v>
      </c>
      <c r="U146" s="1">
        <f t="shared" si="102"/>
        <v>0</v>
      </c>
      <c r="V146" s="1">
        <f t="shared" si="102"/>
        <v>0</v>
      </c>
      <c r="W146" s="1">
        <f t="shared" si="118"/>
        <v>0</v>
      </c>
      <c r="X146"/>
      <c r="Y146" s="695" t="s">
        <v>839</v>
      </c>
      <c r="Z146" s="695" t="s">
        <v>839</v>
      </c>
      <c r="AA146" s="695" t="s">
        <v>839</v>
      </c>
      <c r="AB146" s="695" t="s">
        <v>839</v>
      </c>
      <c r="AC146" s="695" t="s">
        <v>839</v>
      </c>
      <c r="AD146" s="695" t="s">
        <v>839</v>
      </c>
      <c r="AE146" s="695" t="s">
        <v>839</v>
      </c>
      <c r="AF146" s="695" t="s">
        <v>839</v>
      </c>
      <c r="AG146" s="695" t="s">
        <v>839</v>
      </c>
      <c r="AH146" s="695" t="s">
        <v>839</v>
      </c>
      <c r="AI146" s="695" t="s">
        <v>839</v>
      </c>
      <c r="AJ146" s="695" t="s">
        <v>839</v>
      </c>
      <c r="AK146" s="695" t="s">
        <v>839</v>
      </c>
      <c r="AL146"/>
      <c r="AM146"/>
      <c r="AN146" s="387">
        <f t="shared" si="85"/>
        <v>2</v>
      </c>
      <c r="AO146" s="387" t="str">
        <f t="shared" si="87"/>
        <v>LR2</v>
      </c>
      <c r="AP146" s="474" t="str">
        <f t="shared" si="117"/>
        <v>非再生性資源の使用量削減</v>
      </c>
      <c r="AQ146" s="363">
        <f t="shared" si="92"/>
        <v>0.6</v>
      </c>
      <c r="AR146" s="363">
        <f t="shared" si="93"/>
        <v>0.6</v>
      </c>
      <c r="AS146" s="363">
        <f t="shared" si="94"/>
        <v>0.6</v>
      </c>
      <c r="AT146" s="363">
        <f t="shared" si="95"/>
        <v>0.6</v>
      </c>
      <c r="AU146" s="363">
        <f t="shared" si="96"/>
        <v>0.6</v>
      </c>
      <c r="AV146" s="363">
        <f t="shared" si="97"/>
        <v>0.6</v>
      </c>
      <c r="AW146" s="363">
        <f t="shared" si="98"/>
        <v>0.6</v>
      </c>
      <c r="AX146" s="392">
        <f t="shared" si="99"/>
        <v>0.6</v>
      </c>
      <c r="AY146" s="363">
        <f t="shared" si="100"/>
        <v>0.6</v>
      </c>
      <c r="AZ146" s="363">
        <f t="shared" si="101"/>
        <v>0.6</v>
      </c>
      <c r="BA146" s="421">
        <f t="shared" si="89"/>
        <v>0</v>
      </c>
      <c r="BB146" s="422">
        <f t="shared" si="90"/>
        <v>0</v>
      </c>
      <c r="BC146" s="422">
        <f t="shared" si="91"/>
        <v>0</v>
      </c>
      <c r="BD146"/>
      <c r="BE146" s="387">
        <v>2</v>
      </c>
      <c r="BF146" s="444" t="s">
        <v>112</v>
      </c>
      <c r="BG146" s="481" t="s">
        <v>391</v>
      </c>
      <c r="BH146" s="429">
        <v>0.6</v>
      </c>
      <c r="BI146" s="429">
        <v>0.6</v>
      </c>
      <c r="BJ146" s="429">
        <v>0.6</v>
      </c>
      <c r="BK146" s="429">
        <v>0.6</v>
      </c>
      <c r="BL146" s="429">
        <v>0.6</v>
      </c>
      <c r="BM146" s="429">
        <v>0.6</v>
      </c>
      <c r="BN146" s="429">
        <v>0.6</v>
      </c>
      <c r="BO146" s="429">
        <v>0.6</v>
      </c>
      <c r="BP146" s="429">
        <v>0.6</v>
      </c>
      <c r="BQ146" s="429">
        <v>0.6</v>
      </c>
      <c r="BR146" s="578"/>
      <c r="BS146" s="579"/>
      <c r="BT146" s="579"/>
      <c r="BU146"/>
      <c r="BV146" s="387">
        <v>2</v>
      </c>
      <c r="BW146" s="444" t="s">
        <v>112</v>
      </c>
      <c r="BX146" s="481" t="s">
        <v>391</v>
      </c>
      <c r="BY146" s="429">
        <v>0.6</v>
      </c>
      <c r="BZ146" s="429">
        <v>0.6</v>
      </c>
      <c r="CA146" s="429">
        <v>0.6</v>
      </c>
      <c r="CB146" s="429">
        <v>0.6</v>
      </c>
      <c r="CC146" s="429">
        <v>0.6</v>
      </c>
      <c r="CD146" s="429">
        <v>0.6</v>
      </c>
      <c r="CE146" s="429">
        <v>0.6</v>
      </c>
      <c r="CF146" s="429">
        <v>0.6</v>
      </c>
      <c r="CG146" s="429">
        <v>0.6</v>
      </c>
      <c r="CH146" s="429">
        <v>0.6</v>
      </c>
      <c r="CI146" s="578"/>
      <c r="CJ146" s="579"/>
      <c r="CK146" s="579"/>
      <c r="CL146"/>
      <c r="CM146" s="387">
        <v>2</v>
      </c>
      <c r="CN146" s="444" t="s">
        <v>112</v>
      </c>
      <c r="CO146" s="481" t="s">
        <v>391</v>
      </c>
      <c r="CP146" s="429">
        <v>0.6</v>
      </c>
      <c r="CQ146" s="429">
        <v>0.6</v>
      </c>
      <c r="CR146" s="429">
        <v>0.6</v>
      </c>
      <c r="CS146" s="429">
        <v>0.6</v>
      </c>
      <c r="CT146" s="429">
        <v>0.6</v>
      </c>
      <c r="CU146" s="429">
        <v>0.6</v>
      </c>
      <c r="CV146" s="429">
        <v>0.6</v>
      </c>
      <c r="CW146" s="429">
        <v>0.6</v>
      </c>
      <c r="CX146" s="429">
        <v>0.6</v>
      </c>
      <c r="CY146" s="429">
        <v>0.6</v>
      </c>
      <c r="CZ146" s="578"/>
      <c r="DA146" s="579"/>
      <c r="DB146" s="579"/>
      <c r="DC146"/>
    </row>
    <row r="147" spans="1:107" s="361" customFormat="1" x14ac:dyDescent="0.15">
      <c r="A147"/>
      <c r="B147" s="229"/>
      <c r="C147" s="263">
        <v>2.1</v>
      </c>
      <c r="D147" s="254" t="s">
        <v>392</v>
      </c>
      <c r="E147" s="264"/>
      <c r="F147" s="739"/>
      <c r="G147"/>
      <c r="H147" s="778">
        <f t="shared" ref="H147:H152" si="119">IF(SUMPRODUCT($Y$7:$AH$7,K147:T147)=0,0,SUMPRODUCT($Y$7:$AH$7,Y147:AH147)/SUMPRODUCT($Y$7:$AH$7,K147:T147))</f>
        <v>4</v>
      </c>
      <c r="I147" s="796">
        <f t="shared" ref="I147:I152" si="120">IF(SUMPRODUCT($AI$7:$AK$7,U147:W147)=0,0,SUMPRODUCT($AI$7:$AK$7,AI147:AK149)/SUMPRODUCT($AI$7:$AK$7,U147:W147))</f>
        <v>0</v>
      </c>
      <c r="J147"/>
      <c r="K147" s="1">
        <f t="shared" si="65"/>
        <v>1</v>
      </c>
      <c r="L147" s="1">
        <f t="shared" si="65"/>
        <v>0</v>
      </c>
      <c r="M147" s="1">
        <f t="shared" si="65"/>
        <v>0</v>
      </c>
      <c r="N147" s="1">
        <f t="shared" si="65"/>
        <v>0</v>
      </c>
      <c r="O147" s="1">
        <f t="shared" si="65"/>
        <v>0</v>
      </c>
      <c r="P147" s="1">
        <f t="shared" si="65"/>
        <v>0</v>
      </c>
      <c r="Q147" s="1">
        <f t="shared" si="102"/>
        <v>0</v>
      </c>
      <c r="R147" s="1">
        <f t="shared" si="102"/>
        <v>0</v>
      </c>
      <c r="S147" s="1">
        <f t="shared" si="102"/>
        <v>0</v>
      </c>
      <c r="T147" s="1">
        <f t="shared" si="102"/>
        <v>0</v>
      </c>
      <c r="U147" s="1">
        <f t="shared" si="102"/>
        <v>0</v>
      </c>
      <c r="V147" s="1">
        <f t="shared" si="102"/>
        <v>0</v>
      </c>
      <c r="W147" s="1">
        <f t="shared" si="118"/>
        <v>0</v>
      </c>
      <c r="X147"/>
      <c r="Y147" s="679">
        <v>4</v>
      </c>
      <c r="Z147" s="679"/>
      <c r="AA147" s="679"/>
      <c r="AB147" s="679"/>
      <c r="AC147" s="679"/>
      <c r="AD147" s="679"/>
      <c r="AE147" s="679"/>
      <c r="AF147" s="679"/>
      <c r="AG147" s="679"/>
      <c r="AH147" s="679"/>
      <c r="AI147" s="679"/>
      <c r="AJ147" s="679"/>
      <c r="AK147" s="679"/>
      <c r="AL147"/>
      <c r="AM147"/>
      <c r="AN147" s="393" t="str">
        <f t="shared" si="85"/>
        <v>2.1</v>
      </c>
      <c r="AO147" s="393" t="str">
        <f t="shared" si="87"/>
        <v>LR2 2</v>
      </c>
      <c r="AP147" s="443" t="str">
        <f t="shared" si="117"/>
        <v>材料使用量の削減</v>
      </c>
      <c r="AQ147" s="368">
        <f t="shared" si="92"/>
        <v>0.1</v>
      </c>
      <c r="AR147" s="368">
        <f t="shared" si="93"/>
        <v>0.1</v>
      </c>
      <c r="AS147" s="368">
        <f t="shared" si="94"/>
        <v>0.1</v>
      </c>
      <c r="AT147" s="368">
        <f t="shared" si="95"/>
        <v>0.1</v>
      </c>
      <c r="AU147" s="368">
        <f t="shared" si="96"/>
        <v>0.1</v>
      </c>
      <c r="AV147" s="368">
        <f t="shared" si="97"/>
        <v>0.1</v>
      </c>
      <c r="AW147" s="368">
        <f t="shared" si="98"/>
        <v>0.1</v>
      </c>
      <c r="AX147" s="374">
        <f t="shared" si="99"/>
        <v>0.1</v>
      </c>
      <c r="AY147" s="368">
        <f t="shared" si="100"/>
        <v>0.1</v>
      </c>
      <c r="AZ147" s="368">
        <f t="shared" si="101"/>
        <v>0.1</v>
      </c>
      <c r="BA147" s="423">
        <f t="shared" si="89"/>
        <v>0</v>
      </c>
      <c r="BB147" s="379">
        <f t="shared" si="90"/>
        <v>0</v>
      </c>
      <c r="BC147" s="379">
        <f t="shared" si="91"/>
        <v>0</v>
      </c>
      <c r="BD147"/>
      <c r="BE147" s="393" t="s">
        <v>629</v>
      </c>
      <c r="BF147" s="444" t="s">
        <v>115</v>
      </c>
      <c r="BG147" s="548" t="s">
        <v>392</v>
      </c>
      <c r="BH147" s="569">
        <v>0.1</v>
      </c>
      <c r="BI147" s="569">
        <v>0.1</v>
      </c>
      <c r="BJ147" s="569">
        <v>0.1</v>
      </c>
      <c r="BK147" s="569">
        <v>0.1</v>
      </c>
      <c r="BL147" s="569">
        <v>0.1</v>
      </c>
      <c r="BM147" s="569">
        <v>0.1</v>
      </c>
      <c r="BN147" s="569">
        <v>0.1</v>
      </c>
      <c r="BO147" s="569">
        <v>0.1</v>
      </c>
      <c r="BP147" s="569">
        <v>0.1</v>
      </c>
      <c r="BQ147" s="569">
        <v>0.1</v>
      </c>
      <c r="BR147" s="580"/>
      <c r="BS147" s="579"/>
      <c r="BT147" s="579"/>
      <c r="BU147"/>
      <c r="BV147" s="393" t="s">
        <v>630</v>
      </c>
      <c r="BW147" s="444" t="s">
        <v>115</v>
      </c>
      <c r="BX147" s="548" t="s">
        <v>392</v>
      </c>
      <c r="BY147" s="569">
        <v>0.1</v>
      </c>
      <c r="BZ147" s="569">
        <v>0.1</v>
      </c>
      <c r="CA147" s="569">
        <v>0.1</v>
      </c>
      <c r="CB147" s="569">
        <v>0.1</v>
      </c>
      <c r="CC147" s="569">
        <v>0.1</v>
      </c>
      <c r="CD147" s="569">
        <v>0.1</v>
      </c>
      <c r="CE147" s="569">
        <v>0.1</v>
      </c>
      <c r="CF147" s="569">
        <v>0.1</v>
      </c>
      <c r="CG147" s="569">
        <v>0.1</v>
      </c>
      <c r="CH147" s="569">
        <v>0.1</v>
      </c>
      <c r="CI147" s="578"/>
      <c r="CJ147" s="579"/>
      <c r="CK147" s="579"/>
      <c r="CL147"/>
      <c r="CM147" s="393" t="s">
        <v>630</v>
      </c>
      <c r="CN147" s="444" t="s">
        <v>115</v>
      </c>
      <c r="CO147" s="548" t="s">
        <v>392</v>
      </c>
      <c r="CP147" s="569">
        <v>0.1</v>
      </c>
      <c r="CQ147" s="569">
        <v>0.1</v>
      </c>
      <c r="CR147" s="569">
        <v>0.1</v>
      </c>
      <c r="CS147" s="569">
        <v>0.1</v>
      </c>
      <c r="CT147" s="569">
        <v>0.1</v>
      </c>
      <c r="CU147" s="569">
        <v>0.1</v>
      </c>
      <c r="CV147" s="569">
        <v>0.1</v>
      </c>
      <c r="CW147" s="569">
        <v>0.1</v>
      </c>
      <c r="CX147" s="569">
        <v>0.1</v>
      </c>
      <c r="CY147" s="569">
        <v>0.1</v>
      </c>
      <c r="CZ147" s="578"/>
      <c r="DA147" s="579"/>
      <c r="DB147" s="579"/>
      <c r="DC147"/>
    </row>
    <row r="148" spans="1:107" x14ac:dyDescent="0.15">
      <c r="B148" s="235"/>
      <c r="C148" s="263">
        <v>2.2000000000000002</v>
      </c>
      <c r="D148" s="254" t="s">
        <v>393</v>
      </c>
      <c r="E148" s="264"/>
      <c r="F148" s="739"/>
      <c r="G148"/>
      <c r="H148" s="779">
        <f t="shared" si="119"/>
        <v>4</v>
      </c>
      <c r="I148" s="700">
        <f t="shared" si="120"/>
        <v>0</v>
      </c>
      <c r="J148"/>
      <c r="K148" s="1">
        <f t="shared" si="65"/>
        <v>1</v>
      </c>
      <c r="L148" s="1">
        <f t="shared" si="65"/>
        <v>0</v>
      </c>
      <c r="M148" s="1">
        <f t="shared" si="65"/>
        <v>0</v>
      </c>
      <c r="N148" s="1">
        <f t="shared" si="65"/>
        <v>0</v>
      </c>
      <c r="O148" s="1">
        <f t="shared" si="65"/>
        <v>0</v>
      </c>
      <c r="P148" s="1">
        <f t="shared" si="65"/>
        <v>0</v>
      </c>
      <c r="Q148" s="1">
        <f t="shared" si="102"/>
        <v>0</v>
      </c>
      <c r="R148" s="1">
        <f t="shared" si="102"/>
        <v>0</v>
      </c>
      <c r="S148" s="1">
        <f t="shared" si="102"/>
        <v>0</v>
      </c>
      <c r="T148" s="1">
        <f t="shared" si="102"/>
        <v>0</v>
      </c>
      <c r="U148" s="1">
        <f t="shared" si="102"/>
        <v>0</v>
      </c>
      <c r="V148" s="1">
        <f t="shared" si="102"/>
        <v>0</v>
      </c>
      <c r="W148" s="1">
        <f t="shared" si="118"/>
        <v>0</v>
      </c>
      <c r="X148"/>
      <c r="Y148" s="681">
        <v>4</v>
      </c>
      <c r="Z148" s="681"/>
      <c r="AA148" s="681"/>
      <c r="AB148" s="681"/>
      <c r="AC148" s="681"/>
      <c r="AD148" s="681"/>
      <c r="AE148" s="681"/>
      <c r="AF148" s="681"/>
      <c r="AG148" s="681"/>
      <c r="AH148" s="681"/>
      <c r="AI148" s="681"/>
      <c r="AJ148" s="681"/>
      <c r="AK148" s="681"/>
      <c r="AL148"/>
      <c r="AN148" s="393" t="str">
        <f t="shared" si="85"/>
        <v>2.2</v>
      </c>
      <c r="AO148" s="393" t="str">
        <f t="shared" si="87"/>
        <v>LR2 2</v>
      </c>
      <c r="AP148" s="443" t="str">
        <f t="shared" si="117"/>
        <v>既存建築躯体等の継続使用</v>
      </c>
      <c r="AQ148" s="368">
        <f t="shared" si="92"/>
        <v>0.2</v>
      </c>
      <c r="AR148" s="368">
        <f t="shared" si="93"/>
        <v>0.2</v>
      </c>
      <c r="AS148" s="368">
        <f t="shared" si="94"/>
        <v>0.2</v>
      </c>
      <c r="AT148" s="368">
        <f t="shared" si="95"/>
        <v>0.2</v>
      </c>
      <c r="AU148" s="368">
        <f t="shared" si="96"/>
        <v>0.2</v>
      </c>
      <c r="AV148" s="368">
        <f t="shared" si="97"/>
        <v>0.2</v>
      </c>
      <c r="AW148" s="368">
        <f t="shared" si="98"/>
        <v>0.2</v>
      </c>
      <c r="AX148" s="374">
        <f t="shared" si="99"/>
        <v>0.2</v>
      </c>
      <c r="AY148" s="368">
        <f t="shared" si="100"/>
        <v>0.2</v>
      </c>
      <c r="AZ148" s="368">
        <f t="shared" si="101"/>
        <v>0.2</v>
      </c>
      <c r="BA148" s="423">
        <f t="shared" si="89"/>
        <v>0</v>
      </c>
      <c r="BB148" s="379">
        <f t="shared" si="90"/>
        <v>0</v>
      </c>
      <c r="BC148" s="379">
        <f t="shared" si="91"/>
        <v>0</v>
      </c>
      <c r="BE148" s="393" t="s">
        <v>631</v>
      </c>
      <c r="BF148" s="425" t="s">
        <v>115</v>
      </c>
      <c r="BG148" s="443" t="s">
        <v>393</v>
      </c>
      <c r="BH148" s="371">
        <v>0.2</v>
      </c>
      <c r="BI148" s="371">
        <v>0.2</v>
      </c>
      <c r="BJ148" s="371">
        <v>0.2</v>
      </c>
      <c r="BK148" s="371">
        <v>0.2</v>
      </c>
      <c r="BL148" s="371">
        <v>0.2</v>
      </c>
      <c r="BM148" s="371">
        <v>0.2</v>
      </c>
      <c r="BN148" s="371">
        <v>0.2</v>
      </c>
      <c r="BO148" s="371">
        <v>0.2</v>
      </c>
      <c r="BP148" s="371">
        <v>0.2</v>
      </c>
      <c r="BQ148" s="371">
        <v>0.2</v>
      </c>
      <c r="BR148" s="496"/>
      <c r="BS148" s="432"/>
      <c r="BT148" s="432"/>
      <c r="BV148" s="393" t="s">
        <v>632</v>
      </c>
      <c r="BW148" s="425" t="s">
        <v>115</v>
      </c>
      <c r="BX148" s="443" t="s">
        <v>393</v>
      </c>
      <c r="BY148" s="371">
        <v>0.2</v>
      </c>
      <c r="BZ148" s="371">
        <v>0.2</v>
      </c>
      <c r="CA148" s="371">
        <v>0.2</v>
      </c>
      <c r="CB148" s="371">
        <v>0.2</v>
      </c>
      <c r="CC148" s="371">
        <v>0.2</v>
      </c>
      <c r="CD148" s="371">
        <v>0.2</v>
      </c>
      <c r="CE148" s="371">
        <v>0.2</v>
      </c>
      <c r="CF148" s="371">
        <v>0.2</v>
      </c>
      <c r="CG148" s="371">
        <v>0.2</v>
      </c>
      <c r="CH148" s="371">
        <v>0.2</v>
      </c>
      <c r="CI148" s="496"/>
      <c r="CJ148" s="432"/>
      <c r="CK148" s="432"/>
      <c r="CM148" s="393" t="s">
        <v>632</v>
      </c>
      <c r="CN148" s="425" t="s">
        <v>115</v>
      </c>
      <c r="CO148" s="443" t="s">
        <v>393</v>
      </c>
      <c r="CP148" s="371">
        <v>0.2</v>
      </c>
      <c r="CQ148" s="371">
        <v>0.2</v>
      </c>
      <c r="CR148" s="371">
        <v>0.2</v>
      </c>
      <c r="CS148" s="371">
        <v>0.2</v>
      </c>
      <c r="CT148" s="371">
        <v>0.2</v>
      </c>
      <c r="CU148" s="371">
        <v>0.2</v>
      </c>
      <c r="CV148" s="371">
        <v>0.2</v>
      </c>
      <c r="CW148" s="371">
        <v>0.2</v>
      </c>
      <c r="CX148" s="371">
        <v>0.2</v>
      </c>
      <c r="CY148" s="371">
        <v>0.2</v>
      </c>
      <c r="CZ148" s="496"/>
      <c r="DA148" s="432"/>
      <c r="DB148" s="432"/>
    </row>
    <row r="149" spans="1:107" x14ac:dyDescent="0.15">
      <c r="B149" s="229"/>
      <c r="C149" s="263">
        <v>2.2999999999999998</v>
      </c>
      <c r="D149" s="254" t="s">
        <v>394</v>
      </c>
      <c r="E149" s="264"/>
      <c r="F149" s="739"/>
      <c r="G149"/>
      <c r="H149" s="779">
        <f t="shared" si="119"/>
        <v>4</v>
      </c>
      <c r="I149" s="700">
        <f t="shared" si="120"/>
        <v>0</v>
      </c>
      <c r="J149"/>
      <c r="K149" s="1">
        <f t="shared" si="65"/>
        <v>1</v>
      </c>
      <c r="L149" s="1">
        <f t="shared" si="65"/>
        <v>0</v>
      </c>
      <c r="M149" s="1">
        <f t="shared" si="65"/>
        <v>0</v>
      </c>
      <c r="N149" s="1">
        <f t="shared" ref="N149:V180" si="121">IF(OR(AB149=0,AB149="-"),0,1)</f>
        <v>0</v>
      </c>
      <c r="O149" s="1">
        <f t="shared" si="121"/>
        <v>0</v>
      </c>
      <c r="P149" s="1">
        <f t="shared" si="121"/>
        <v>0</v>
      </c>
      <c r="Q149" s="1">
        <f t="shared" si="102"/>
        <v>0</v>
      </c>
      <c r="R149" s="1">
        <f t="shared" si="102"/>
        <v>0</v>
      </c>
      <c r="S149" s="1">
        <f t="shared" si="102"/>
        <v>0</v>
      </c>
      <c r="T149" s="1">
        <f t="shared" si="102"/>
        <v>0</v>
      </c>
      <c r="U149" s="1">
        <f t="shared" si="102"/>
        <v>0</v>
      </c>
      <c r="V149" s="1">
        <f t="shared" si="102"/>
        <v>0</v>
      </c>
      <c r="W149" s="1">
        <f t="shared" si="118"/>
        <v>0</v>
      </c>
      <c r="X149"/>
      <c r="Y149" s="681">
        <v>4</v>
      </c>
      <c r="Z149" s="681"/>
      <c r="AA149" s="681"/>
      <c r="AB149" s="681"/>
      <c r="AC149" s="681"/>
      <c r="AD149" s="681"/>
      <c r="AE149" s="681"/>
      <c r="AF149" s="681"/>
      <c r="AG149" s="681"/>
      <c r="AH149" s="681"/>
      <c r="AI149" s="681"/>
      <c r="AJ149" s="681"/>
      <c r="AK149" s="681"/>
      <c r="AL149"/>
      <c r="AN149" s="393" t="str">
        <f t="shared" si="85"/>
        <v>2.3</v>
      </c>
      <c r="AO149" s="393" t="str">
        <f t="shared" si="87"/>
        <v>LR2 2</v>
      </c>
      <c r="AP149" s="443" t="str">
        <f t="shared" si="117"/>
        <v>躯体材料におけるリサイクル材の使用</v>
      </c>
      <c r="AQ149" s="368">
        <f t="shared" si="92"/>
        <v>0.2</v>
      </c>
      <c r="AR149" s="368">
        <f t="shared" si="93"/>
        <v>0.2</v>
      </c>
      <c r="AS149" s="368">
        <f t="shared" si="94"/>
        <v>0.2</v>
      </c>
      <c r="AT149" s="368">
        <f t="shared" si="95"/>
        <v>0.2</v>
      </c>
      <c r="AU149" s="368">
        <f t="shared" si="96"/>
        <v>0.2</v>
      </c>
      <c r="AV149" s="368">
        <f t="shared" si="97"/>
        <v>0.2</v>
      </c>
      <c r="AW149" s="368">
        <f t="shared" si="98"/>
        <v>0.2</v>
      </c>
      <c r="AX149" s="374">
        <f t="shared" si="99"/>
        <v>0.2</v>
      </c>
      <c r="AY149" s="368">
        <f t="shared" si="100"/>
        <v>0.2</v>
      </c>
      <c r="AZ149" s="368">
        <f t="shared" si="101"/>
        <v>0.2</v>
      </c>
      <c r="BA149" s="423">
        <f t="shared" si="89"/>
        <v>0</v>
      </c>
      <c r="BB149" s="379">
        <f t="shared" si="90"/>
        <v>0</v>
      </c>
      <c r="BC149" s="379">
        <f t="shared" si="91"/>
        <v>0</v>
      </c>
      <c r="BE149" s="393" t="s">
        <v>670</v>
      </c>
      <c r="BF149" s="425" t="s">
        <v>115</v>
      </c>
      <c r="BG149" s="443" t="s">
        <v>394</v>
      </c>
      <c r="BH149" s="371">
        <v>0.2</v>
      </c>
      <c r="BI149" s="371">
        <v>0.2</v>
      </c>
      <c r="BJ149" s="371">
        <v>0.2</v>
      </c>
      <c r="BK149" s="371">
        <v>0.2</v>
      </c>
      <c r="BL149" s="371">
        <v>0.2</v>
      </c>
      <c r="BM149" s="371">
        <v>0.2</v>
      </c>
      <c r="BN149" s="371">
        <v>0.2</v>
      </c>
      <c r="BO149" s="371">
        <v>0.2</v>
      </c>
      <c r="BP149" s="371">
        <v>0.2</v>
      </c>
      <c r="BQ149" s="371">
        <v>0.2</v>
      </c>
      <c r="BR149" s="496"/>
      <c r="BS149" s="432"/>
      <c r="BT149" s="432"/>
      <c r="BV149" s="393" t="s">
        <v>654</v>
      </c>
      <c r="BW149" s="425" t="s">
        <v>115</v>
      </c>
      <c r="BX149" s="443" t="s">
        <v>394</v>
      </c>
      <c r="BY149" s="371">
        <v>0.2</v>
      </c>
      <c r="BZ149" s="371">
        <v>0.2</v>
      </c>
      <c r="CA149" s="371">
        <v>0.2</v>
      </c>
      <c r="CB149" s="371">
        <v>0.2</v>
      </c>
      <c r="CC149" s="371">
        <v>0.2</v>
      </c>
      <c r="CD149" s="371">
        <v>0.2</v>
      </c>
      <c r="CE149" s="371">
        <v>0.2</v>
      </c>
      <c r="CF149" s="371">
        <v>0.2</v>
      </c>
      <c r="CG149" s="371">
        <v>0.2</v>
      </c>
      <c r="CH149" s="371">
        <v>0.2</v>
      </c>
      <c r="CI149" s="496"/>
      <c r="CJ149" s="432"/>
      <c r="CK149" s="432"/>
      <c r="CM149" s="393" t="s">
        <v>654</v>
      </c>
      <c r="CN149" s="425" t="s">
        <v>115</v>
      </c>
      <c r="CO149" s="443" t="s">
        <v>394</v>
      </c>
      <c r="CP149" s="371">
        <v>0.2</v>
      </c>
      <c r="CQ149" s="371">
        <v>0.2</v>
      </c>
      <c r="CR149" s="371">
        <v>0.2</v>
      </c>
      <c r="CS149" s="371">
        <v>0.2</v>
      </c>
      <c r="CT149" s="371">
        <v>0.2</v>
      </c>
      <c r="CU149" s="371">
        <v>0.2</v>
      </c>
      <c r="CV149" s="371">
        <v>0.2</v>
      </c>
      <c r="CW149" s="371">
        <v>0.2</v>
      </c>
      <c r="CX149" s="371">
        <v>0.2</v>
      </c>
      <c r="CY149" s="371">
        <v>0.2</v>
      </c>
      <c r="CZ149" s="496"/>
      <c r="DA149" s="432"/>
      <c r="DB149" s="432"/>
    </row>
    <row r="150" spans="1:107" x14ac:dyDescent="0.15">
      <c r="B150" s="229"/>
      <c r="C150" s="263">
        <v>2.4</v>
      </c>
      <c r="D150" s="584" t="s">
        <v>804</v>
      </c>
      <c r="E150" s="264"/>
      <c r="F150" s="739"/>
      <c r="G150"/>
      <c r="H150" s="779">
        <f t="shared" si="119"/>
        <v>4</v>
      </c>
      <c r="I150" s="700">
        <f t="shared" si="120"/>
        <v>0</v>
      </c>
      <c r="J150"/>
      <c r="K150" s="1">
        <f t="shared" ref="K150:M180" si="122">IF(OR(Y150=0,Y150="-"),0,1)</f>
        <v>1</v>
      </c>
      <c r="L150" s="1">
        <f t="shared" si="122"/>
        <v>0</v>
      </c>
      <c r="M150" s="1">
        <f t="shared" si="122"/>
        <v>0</v>
      </c>
      <c r="N150" s="1">
        <f t="shared" si="121"/>
        <v>0</v>
      </c>
      <c r="O150" s="1">
        <f t="shared" si="121"/>
        <v>0</v>
      </c>
      <c r="P150" s="1">
        <f t="shared" si="121"/>
        <v>0</v>
      </c>
      <c r="Q150" s="1">
        <f t="shared" si="102"/>
        <v>0</v>
      </c>
      <c r="R150" s="1">
        <f t="shared" si="102"/>
        <v>0</v>
      </c>
      <c r="S150" s="1">
        <f t="shared" si="102"/>
        <v>0</v>
      </c>
      <c r="T150" s="1">
        <f t="shared" si="102"/>
        <v>0</v>
      </c>
      <c r="U150" s="1">
        <f t="shared" si="102"/>
        <v>0</v>
      </c>
      <c r="V150" s="1">
        <f t="shared" si="102"/>
        <v>0</v>
      </c>
      <c r="W150" s="1">
        <f t="shared" si="118"/>
        <v>0</v>
      </c>
      <c r="X150"/>
      <c r="Y150" s="681">
        <v>4</v>
      </c>
      <c r="Z150" s="681"/>
      <c r="AA150" s="681"/>
      <c r="AB150" s="681"/>
      <c r="AC150" s="681"/>
      <c r="AD150" s="681"/>
      <c r="AE150" s="681"/>
      <c r="AF150" s="681"/>
      <c r="AG150" s="681"/>
      <c r="AH150" s="681"/>
      <c r="AI150" s="681"/>
      <c r="AJ150" s="681"/>
      <c r="AK150" s="681"/>
      <c r="AL150"/>
      <c r="AN150" s="393" t="str">
        <f t="shared" si="85"/>
        <v>2.4</v>
      </c>
      <c r="AO150" s="393" t="str">
        <f t="shared" si="87"/>
        <v>LR2 2</v>
      </c>
      <c r="AP150" s="443" t="str">
        <f t="shared" si="117"/>
        <v>躯体材料以外におけるリサイクル材の使用</v>
      </c>
      <c r="AQ150" s="368">
        <f t="shared" si="92"/>
        <v>0.2</v>
      </c>
      <c r="AR150" s="368">
        <f t="shared" si="93"/>
        <v>0.2</v>
      </c>
      <c r="AS150" s="368">
        <f t="shared" si="94"/>
        <v>0.2</v>
      </c>
      <c r="AT150" s="368">
        <f t="shared" si="95"/>
        <v>0.2</v>
      </c>
      <c r="AU150" s="368">
        <f t="shared" si="96"/>
        <v>0.2</v>
      </c>
      <c r="AV150" s="368">
        <f t="shared" si="97"/>
        <v>0.2</v>
      </c>
      <c r="AW150" s="368">
        <f t="shared" si="98"/>
        <v>0.2</v>
      </c>
      <c r="AX150" s="374">
        <f t="shared" si="99"/>
        <v>0.2</v>
      </c>
      <c r="AY150" s="368">
        <f t="shared" si="100"/>
        <v>0.2</v>
      </c>
      <c r="AZ150" s="368">
        <f t="shared" si="101"/>
        <v>0.2</v>
      </c>
      <c r="BA150" s="423">
        <f t="shared" si="89"/>
        <v>0</v>
      </c>
      <c r="BB150" s="379">
        <f t="shared" si="90"/>
        <v>0</v>
      </c>
      <c r="BC150" s="379">
        <f t="shared" si="91"/>
        <v>0</v>
      </c>
      <c r="BE150" s="393" t="s">
        <v>784</v>
      </c>
      <c r="BF150" s="425" t="s">
        <v>115</v>
      </c>
      <c r="BG150" s="443" t="s">
        <v>656</v>
      </c>
      <c r="BH150" s="371">
        <v>0.2</v>
      </c>
      <c r="BI150" s="371">
        <v>0.2</v>
      </c>
      <c r="BJ150" s="371">
        <v>0.2</v>
      </c>
      <c r="BK150" s="371">
        <v>0.2</v>
      </c>
      <c r="BL150" s="371">
        <v>0.2</v>
      </c>
      <c r="BM150" s="371">
        <v>0.2</v>
      </c>
      <c r="BN150" s="371">
        <v>0.2</v>
      </c>
      <c r="BO150" s="371">
        <v>0.2</v>
      </c>
      <c r="BP150" s="371">
        <v>0.2</v>
      </c>
      <c r="BQ150" s="371">
        <v>0.2</v>
      </c>
      <c r="BR150" s="496"/>
      <c r="BS150" s="432"/>
      <c r="BT150" s="432"/>
      <c r="BV150" s="393" t="s">
        <v>655</v>
      </c>
      <c r="BW150" s="425" t="s">
        <v>115</v>
      </c>
      <c r="BX150" s="443" t="s">
        <v>656</v>
      </c>
      <c r="BY150" s="371">
        <v>0.2</v>
      </c>
      <c r="BZ150" s="371">
        <v>0.2</v>
      </c>
      <c r="CA150" s="371">
        <v>0.2</v>
      </c>
      <c r="CB150" s="371">
        <v>0.2</v>
      </c>
      <c r="CC150" s="371">
        <v>0.2</v>
      </c>
      <c r="CD150" s="371">
        <v>0.2</v>
      </c>
      <c r="CE150" s="371">
        <v>0.2</v>
      </c>
      <c r="CF150" s="371">
        <v>0.2</v>
      </c>
      <c r="CG150" s="371">
        <v>0.2</v>
      </c>
      <c r="CH150" s="371">
        <v>0.2</v>
      </c>
      <c r="CI150" s="496"/>
      <c r="CJ150" s="432"/>
      <c r="CK150" s="432"/>
      <c r="CM150" s="393" t="s">
        <v>655</v>
      </c>
      <c r="CN150" s="425" t="s">
        <v>115</v>
      </c>
      <c r="CO150" s="443" t="s">
        <v>656</v>
      </c>
      <c r="CP150" s="371">
        <v>0.2</v>
      </c>
      <c r="CQ150" s="371">
        <v>0.2</v>
      </c>
      <c r="CR150" s="371">
        <v>0.2</v>
      </c>
      <c r="CS150" s="371">
        <v>0.2</v>
      </c>
      <c r="CT150" s="371">
        <v>0.2</v>
      </c>
      <c r="CU150" s="371">
        <v>0.2</v>
      </c>
      <c r="CV150" s="371">
        <v>0.2</v>
      </c>
      <c r="CW150" s="371">
        <v>0.2</v>
      </c>
      <c r="CX150" s="371">
        <v>0.2</v>
      </c>
      <c r="CY150" s="371">
        <v>0.2</v>
      </c>
      <c r="CZ150" s="496"/>
      <c r="DA150" s="432"/>
      <c r="DB150" s="432"/>
    </row>
    <row r="151" spans="1:107" x14ac:dyDescent="0.15">
      <c r="B151" s="235"/>
      <c r="C151" s="263">
        <v>2.5</v>
      </c>
      <c r="D151" s="254" t="s">
        <v>395</v>
      </c>
      <c r="E151" s="264"/>
      <c r="F151" s="739"/>
      <c r="G151"/>
      <c r="H151" s="779">
        <f t="shared" si="119"/>
        <v>4</v>
      </c>
      <c r="I151" s="700">
        <f t="shared" si="120"/>
        <v>0</v>
      </c>
      <c r="J151"/>
      <c r="K151" s="1">
        <f t="shared" si="122"/>
        <v>1</v>
      </c>
      <c r="L151" s="1">
        <f t="shared" si="122"/>
        <v>0</v>
      </c>
      <c r="M151" s="1">
        <f t="shared" si="122"/>
        <v>0</v>
      </c>
      <c r="N151" s="1">
        <f t="shared" si="121"/>
        <v>0</v>
      </c>
      <c r="O151" s="1">
        <f t="shared" si="121"/>
        <v>0</v>
      </c>
      <c r="P151" s="1">
        <f t="shared" si="121"/>
        <v>0</v>
      </c>
      <c r="Q151" s="1">
        <f t="shared" si="102"/>
        <v>0</v>
      </c>
      <c r="R151" s="1">
        <f t="shared" si="102"/>
        <v>0</v>
      </c>
      <c r="S151" s="1">
        <f t="shared" si="102"/>
        <v>0</v>
      </c>
      <c r="T151" s="1">
        <f t="shared" si="102"/>
        <v>0</v>
      </c>
      <c r="U151" s="1">
        <f t="shared" si="102"/>
        <v>0</v>
      </c>
      <c r="V151" s="1">
        <f t="shared" si="102"/>
        <v>0</v>
      </c>
      <c r="W151" s="1">
        <f t="shared" si="118"/>
        <v>0</v>
      </c>
      <c r="X151"/>
      <c r="Y151" s="681">
        <v>4</v>
      </c>
      <c r="Z151" s="681"/>
      <c r="AA151" s="681"/>
      <c r="AB151" s="681"/>
      <c r="AC151" s="681"/>
      <c r="AD151" s="681"/>
      <c r="AE151" s="681"/>
      <c r="AF151" s="681"/>
      <c r="AG151" s="681"/>
      <c r="AH151" s="681"/>
      <c r="AI151" s="681"/>
      <c r="AJ151" s="681"/>
      <c r="AK151" s="681"/>
      <c r="AL151"/>
      <c r="AN151" s="393" t="str">
        <f t="shared" si="85"/>
        <v>2.5</v>
      </c>
      <c r="AO151" s="393" t="str">
        <f t="shared" si="87"/>
        <v>LR2 2</v>
      </c>
      <c r="AP151" s="443" t="str">
        <f t="shared" si="117"/>
        <v>持続可能な森林から産出された木材</v>
      </c>
      <c r="AQ151" s="368">
        <f t="shared" si="92"/>
        <v>0.1</v>
      </c>
      <c r="AR151" s="368">
        <f t="shared" si="93"/>
        <v>0.1</v>
      </c>
      <c r="AS151" s="368">
        <f t="shared" si="94"/>
        <v>0.1</v>
      </c>
      <c r="AT151" s="368">
        <f t="shared" si="95"/>
        <v>0.1</v>
      </c>
      <c r="AU151" s="368">
        <f t="shared" si="96"/>
        <v>0.1</v>
      </c>
      <c r="AV151" s="368">
        <f t="shared" si="97"/>
        <v>0.1</v>
      </c>
      <c r="AW151" s="368">
        <f t="shared" si="98"/>
        <v>0.1</v>
      </c>
      <c r="AX151" s="374">
        <f t="shared" si="99"/>
        <v>0.1</v>
      </c>
      <c r="AY151" s="368">
        <f t="shared" si="100"/>
        <v>0.1</v>
      </c>
      <c r="AZ151" s="368">
        <f t="shared" si="101"/>
        <v>0.1</v>
      </c>
      <c r="BA151" s="423">
        <f t="shared" si="89"/>
        <v>0</v>
      </c>
      <c r="BB151" s="379">
        <f t="shared" si="90"/>
        <v>0</v>
      </c>
      <c r="BC151" s="379">
        <f t="shared" si="91"/>
        <v>0</v>
      </c>
      <c r="BE151" s="393" t="s">
        <v>785</v>
      </c>
      <c r="BF151" s="425" t="s">
        <v>115</v>
      </c>
      <c r="BG151" s="548" t="s">
        <v>786</v>
      </c>
      <c r="BH151" s="371">
        <v>0.1</v>
      </c>
      <c r="BI151" s="371">
        <v>0.1</v>
      </c>
      <c r="BJ151" s="371">
        <v>0.1</v>
      </c>
      <c r="BK151" s="371">
        <v>0.1</v>
      </c>
      <c r="BL151" s="371">
        <v>0.1</v>
      </c>
      <c r="BM151" s="371">
        <v>0.1</v>
      </c>
      <c r="BN151" s="371">
        <v>0.1</v>
      </c>
      <c r="BO151" s="371">
        <v>0.1</v>
      </c>
      <c r="BP151" s="371">
        <v>0.1</v>
      </c>
      <c r="BQ151" s="371">
        <v>0.1</v>
      </c>
      <c r="BR151" s="496"/>
      <c r="BS151" s="432"/>
      <c r="BT151" s="432"/>
      <c r="BV151" s="393" t="s">
        <v>657</v>
      </c>
      <c r="BW151" s="425" t="s">
        <v>115</v>
      </c>
      <c r="BX151" s="548" t="s">
        <v>658</v>
      </c>
      <c r="BY151" s="371">
        <v>0.1</v>
      </c>
      <c r="BZ151" s="371">
        <v>0.1</v>
      </c>
      <c r="CA151" s="371">
        <v>0.1</v>
      </c>
      <c r="CB151" s="371">
        <v>0.1</v>
      </c>
      <c r="CC151" s="371">
        <v>0.1</v>
      </c>
      <c r="CD151" s="371">
        <v>0.1</v>
      </c>
      <c r="CE151" s="371">
        <v>0.1</v>
      </c>
      <c r="CF151" s="371">
        <v>0.1</v>
      </c>
      <c r="CG151" s="371">
        <v>0.1</v>
      </c>
      <c r="CH151" s="371">
        <v>0.1</v>
      </c>
      <c r="CI151" s="496"/>
      <c r="CJ151" s="432"/>
      <c r="CK151" s="432"/>
      <c r="CM151" s="393" t="s">
        <v>657</v>
      </c>
      <c r="CN151" s="425" t="s">
        <v>115</v>
      </c>
      <c r="CO151" s="548" t="s">
        <v>658</v>
      </c>
      <c r="CP151" s="371">
        <v>0.1</v>
      </c>
      <c r="CQ151" s="371">
        <v>0.1</v>
      </c>
      <c r="CR151" s="371">
        <v>0.1</v>
      </c>
      <c r="CS151" s="371">
        <v>0.1</v>
      </c>
      <c r="CT151" s="371">
        <v>0.1</v>
      </c>
      <c r="CU151" s="371">
        <v>0.1</v>
      </c>
      <c r="CV151" s="371">
        <v>0.1</v>
      </c>
      <c r="CW151" s="371">
        <v>0.1</v>
      </c>
      <c r="CX151" s="371">
        <v>0.1</v>
      </c>
      <c r="CY151" s="371">
        <v>0.1</v>
      </c>
      <c r="CZ151" s="496"/>
      <c r="DA151" s="432"/>
      <c r="DB151" s="432"/>
    </row>
    <row r="152" spans="1:107" ht="14.25" thickBot="1" x14ac:dyDescent="0.2">
      <c r="B152" s="313"/>
      <c r="C152" s="263">
        <v>2.6</v>
      </c>
      <c r="D152" s="254" t="s">
        <v>396</v>
      </c>
      <c r="E152" s="264"/>
      <c r="F152" s="739"/>
      <c r="G152"/>
      <c r="H152" s="776">
        <f t="shared" si="119"/>
        <v>4</v>
      </c>
      <c r="I152" s="795">
        <f t="shared" si="120"/>
        <v>0</v>
      </c>
      <c r="J152"/>
      <c r="K152" s="1">
        <f t="shared" si="122"/>
        <v>1</v>
      </c>
      <c r="L152" s="1">
        <f t="shared" si="122"/>
        <v>0</v>
      </c>
      <c r="M152" s="1">
        <f t="shared" si="122"/>
        <v>0</v>
      </c>
      <c r="N152" s="1">
        <f t="shared" si="121"/>
        <v>0</v>
      </c>
      <c r="O152" s="1">
        <f t="shared" si="121"/>
        <v>0</v>
      </c>
      <c r="P152" s="1">
        <f t="shared" si="121"/>
        <v>0</v>
      </c>
      <c r="Q152" s="1">
        <f t="shared" si="102"/>
        <v>0</v>
      </c>
      <c r="R152" s="1">
        <f t="shared" si="102"/>
        <v>0</v>
      </c>
      <c r="S152" s="1">
        <f t="shared" si="102"/>
        <v>0</v>
      </c>
      <c r="T152" s="1">
        <f t="shared" si="102"/>
        <v>0</v>
      </c>
      <c r="U152" s="1">
        <f t="shared" si="102"/>
        <v>0</v>
      </c>
      <c r="V152" s="1">
        <f t="shared" si="102"/>
        <v>0</v>
      </c>
      <c r="W152" s="1">
        <f t="shared" si="118"/>
        <v>0</v>
      </c>
      <c r="X152"/>
      <c r="Y152" s="674">
        <v>4</v>
      </c>
      <c r="Z152" s="674"/>
      <c r="AA152" s="674"/>
      <c r="AB152" s="674"/>
      <c r="AC152" s="674"/>
      <c r="AD152" s="674"/>
      <c r="AE152" s="674"/>
      <c r="AF152" s="674"/>
      <c r="AG152" s="674"/>
      <c r="AH152" s="674"/>
      <c r="AI152" s="674"/>
      <c r="AJ152" s="674"/>
      <c r="AK152" s="674"/>
      <c r="AL152"/>
      <c r="AN152" s="393" t="str">
        <f t="shared" ref="AN152:AN180" si="123">IF($AN$3=1,BV152,CM152)</f>
        <v>2.6</v>
      </c>
      <c r="AO152" s="393" t="str">
        <f t="shared" si="87"/>
        <v>LR2 2</v>
      </c>
      <c r="AP152" s="443" t="str">
        <f t="shared" si="117"/>
        <v>部材の再利用可能性向上への取組み</v>
      </c>
      <c r="AQ152" s="368">
        <f t="shared" si="92"/>
        <v>0.2</v>
      </c>
      <c r="AR152" s="368">
        <f t="shared" si="93"/>
        <v>0.2</v>
      </c>
      <c r="AS152" s="368">
        <f t="shared" si="94"/>
        <v>0.2</v>
      </c>
      <c r="AT152" s="368">
        <f t="shared" si="95"/>
        <v>0.2</v>
      </c>
      <c r="AU152" s="368">
        <f t="shared" si="96"/>
        <v>0.2</v>
      </c>
      <c r="AV152" s="368">
        <f t="shared" si="97"/>
        <v>0.2</v>
      </c>
      <c r="AW152" s="368">
        <f t="shared" si="98"/>
        <v>0.2</v>
      </c>
      <c r="AX152" s="374">
        <f t="shared" si="99"/>
        <v>0.2</v>
      </c>
      <c r="AY152" s="368">
        <f t="shared" si="100"/>
        <v>0.2</v>
      </c>
      <c r="AZ152" s="368">
        <f t="shared" si="101"/>
        <v>0.2</v>
      </c>
      <c r="BA152" s="423">
        <f t="shared" si="89"/>
        <v>0</v>
      </c>
      <c r="BB152" s="379">
        <f t="shared" si="90"/>
        <v>0</v>
      </c>
      <c r="BC152" s="379">
        <f t="shared" si="91"/>
        <v>0</v>
      </c>
      <c r="BE152" s="393" t="s">
        <v>787</v>
      </c>
      <c r="BF152" s="425" t="s">
        <v>115</v>
      </c>
      <c r="BG152" s="443" t="s">
        <v>396</v>
      </c>
      <c r="BH152" s="371">
        <v>0.2</v>
      </c>
      <c r="BI152" s="371">
        <v>0.2</v>
      </c>
      <c r="BJ152" s="371">
        <v>0.2</v>
      </c>
      <c r="BK152" s="371">
        <v>0.2</v>
      </c>
      <c r="BL152" s="371">
        <v>0.2</v>
      </c>
      <c r="BM152" s="371">
        <v>0.2</v>
      </c>
      <c r="BN152" s="371">
        <v>0.2</v>
      </c>
      <c r="BO152" s="371">
        <v>0.2</v>
      </c>
      <c r="BP152" s="371">
        <v>0.2</v>
      </c>
      <c r="BQ152" s="371">
        <v>0.2</v>
      </c>
      <c r="BR152" s="496"/>
      <c r="BS152" s="432"/>
      <c r="BT152" s="432"/>
      <c r="BV152" s="393" t="s">
        <v>659</v>
      </c>
      <c r="BW152" s="425" t="s">
        <v>115</v>
      </c>
      <c r="BX152" s="443" t="s">
        <v>396</v>
      </c>
      <c r="BY152" s="371">
        <v>0.2</v>
      </c>
      <c r="BZ152" s="371">
        <v>0.2</v>
      </c>
      <c r="CA152" s="371">
        <v>0.2</v>
      </c>
      <c r="CB152" s="371">
        <v>0.2</v>
      </c>
      <c r="CC152" s="371">
        <v>0.2</v>
      </c>
      <c r="CD152" s="371">
        <v>0.2</v>
      </c>
      <c r="CE152" s="371">
        <v>0.2</v>
      </c>
      <c r="CF152" s="371">
        <v>0.2</v>
      </c>
      <c r="CG152" s="371">
        <v>0.2</v>
      </c>
      <c r="CH152" s="371">
        <v>0.2</v>
      </c>
      <c r="CI152" s="496"/>
      <c r="CJ152" s="432"/>
      <c r="CK152" s="432"/>
      <c r="CM152" s="393" t="s">
        <v>659</v>
      </c>
      <c r="CN152" s="425" t="s">
        <v>115</v>
      </c>
      <c r="CO152" s="443" t="s">
        <v>396</v>
      </c>
      <c r="CP152" s="371">
        <v>0.2</v>
      </c>
      <c r="CQ152" s="371">
        <v>0.2</v>
      </c>
      <c r="CR152" s="371">
        <v>0.2</v>
      </c>
      <c r="CS152" s="371">
        <v>0.2</v>
      </c>
      <c r="CT152" s="371">
        <v>0.2</v>
      </c>
      <c r="CU152" s="371">
        <v>0.2</v>
      </c>
      <c r="CV152" s="371">
        <v>0.2</v>
      </c>
      <c r="CW152" s="371">
        <v>0.2</v>
      </c>
      <c r="CX152" s="371">
        <v>0.2</v>
      </c>
      <c r="CY152" s="371">
        <v>0.2</v>
      </c>
      <c r="CZ152" s="496"/>
      <c r="DA152" s="432"/>
      <c r="DB152" s="432"/>
    </row>
    <row r="153" spans="1:107" s="361" customFormat="1" ht="14.25" thickBot="1" x14ac:dyDescent="0.2">
      <c r="A153"/>
      <c r="B153" s="312">
        <v>3</v>
      </c>
      <c r="C153" s="224" t="s">
        <v>458</v>
      </c>
      <c r="D153" s="202"/>
      <c r="E153" s="202"/>
      <c r="F153" s="734"/>
      <c r="G153"/>
      <c r="H153" s="782"/>
      <c r="I153" s="694"/>
      <c r="J153"/>
      <c r="K153" s="1">
        <f t="shared" si="122"/>
        <v>0</v>
      </c>
      <c r="L153" s="1">
        <f t="shared" si="122"/>
        <v>0</v>
      </c>
      <c r="M153" s="1">
        <f t="shared" si="122"/>
        <v>0</v>
      </c>
      <c r="N153" s="1">
        <f t="shared" si="121"/>
        <v>0</v>
      </c>
      <c r="O153" s="1">
        <f t="shared" si="121"/>
        <v>0</v>
      </c>
      <c r="P153" s="1">
        <f t="shared" si="121"/>
        <v>0</v>
      </c>
      <c r="Q153" s="1">
        <f t="shared" si="102"/>
        <v>0</v>
      </c>
      <c r="R153" s="1">
        <f t="shared" si="102"/>
        <v>0</v>
      </c>
      <c r="S153" s="1">
        <f t="shared" si="102"/>
        <v>0</v>
      </c>
      <c r="T153" s="1">
        <f t="shared" si="102"/>
        <v>0</v>
      </c>
      <c r="U153" s="1">
        <f t="shared" si="102"/>
        <v>0</v>
      </c>
      <c r="V153" s="1">
        <f t="shared" si="102"/>
        <v>0</v>
      </c>
      <c r="W153" s="1">
        <f t="shared" si="118"/>
        <v>0</v>
      </c>
      <c r="X153"/>
      <c r="Y153" s="695" t="s">
        <v>839</v>
      </c>
      <c r="Z153" s="695" t="s">
        <v>839</v>
      </c>
      <c r="AA153" s="695" t="s">
        <v>839</v>
      </c>
      <c r="AB153" s="695" t="s">
        <v>839</v>
      </c>
      <c r="AC153" s="695" t="s">
        <v>839</v>
      </c>
      <c r="AD153" s="695" t="s">
        <v>839</v>
      </c>
      <c r="AE153" s="695" t="s">
        <v>839</v>
      </c>
      <c r="AF153" s="695" t="s">
        <v>839</v>
      </c>
      <c r="AG153" s="695" t="s">
        <v>839</v>
      </c>
      <c r="AH153" s="695" t="s">
        <v>839</v>
      </c>
      <c r="AI153" s="695" t="s">
        <v>839</v>
      </c>
      <c r="AJ153" s="695" t="s">
        <v>839</v>
      </c>
      <c r="AK153" s="695" t="s">
        <v>839</v>
      </c>
      <c r="AL153"/>
      <c r="AM153"/>
      <c r="AN153" s="387">
        <f t="shared" si="123"/>
        <v>3</v>
      </c>
      <c r="AO153" s="387" t="str">
        <f t="shared" ref="AO153:AO180" si="124">IF($AN$3=1,BW153,CN153)</f>
        <v>LR2</v>
      </c>
      <c r="AP153" s="474" t="str">
        <f t="shared" si="117"/>
        <v>汚染物質含有材料の使用回避</v>
      </c>
      <c r="AQ153" s="363">
        <f t="shared" si="92"/>
        <v>0.2</v>
      </c>
      <c r="AR153" s="363">
        <f t="shared" si="93"/>
        <v>0.2</v>
      </c>
      <c r="AS153" s="363">
        <f t="shared" si="94"/>
        <v>0.2</v>
      </c>
      <c r="AT153" s="363">
        <f t="shared" si="95"/>
        <v>0.2</v>
      </c>
      <c r="AU153" s="363">
        <f t="shared" si="96"/>
        <v>0.2</v>
      </c>
      <c r="AV153" s="363">
        <f t="shared" si="97"/>
        <v>0.2</v>
      </c>
      <c r="AW153" s="363">
        <f t="shared" si="98"/>
        <v>0.2</v>
      </c>
      <c r="AX153" s="392">
        <f t="shared" si="99"/>
        <v>0.2</v>
      </c>
      <c r="AY153" s="363">
        <f t="shared" si="100"/>
        <v>0.2</v>
      </c>
      <c r="AZ153" s="363">
        <f t="shared" si="101"/>
        <v>0.2</v>
      </c>
      <c r="BA153" s="421">
        <f t="shared" si="89"/>
        <v>0</v>
      </c>
      <c r="BB153" s="422">
        <f t="shared" si="90"/>
        <v>0</v>
      </c>
      <c r="BC153" s="422">
        <f t="shared" si="91"/>
        <v>0</v>
      </c>
      <c r="BD153"/>
      <c r="BE153" s="387">
        <v>3</v>
      </c>
      <c r="BF153" s="444" t="s">
        <v>112</v>
      </c>
      <c r="BG153" s="481" t="s">
        <v>397</v>
      </c>
      <c r="BH153" s="429">
        <v>0.2</v>
      </c>
      <c r="BI153" s="429">
        <v>0.2</v>
      </c>
      <c r="BJ153" s="429">
        <v>0.2</v>
      </c>
      <c r="BK153" s="429">
        <v>0.2</v>
      </c>
      <c r="BL153" s="429">
        <v>0.2</v>
      </c>
      <c r="BM153" s="429">
        <v>0.2</v>
      </c>
      <c r="BN153" s="429">
        <v>0.2</v>
      </c>
      <c r="BO153" s="429">
        <v>0.2</v>
      </c>
      <c r="BP153" s="429">
        <v>0.2</v>
      </c>
      <c r="BQ153" s="429">
        <v>0.2</v>
      </c>
      <c r="BR153" s="578">
        <v>0</v>
      </c>
      <c r="BS153" s="579">
        <v>0</v>
      </c>
      <c r="BT153" s="579">
        <v>0</v>
      </c>
      <c r="BU153"/>
      <c r="BV153" s="387">
        <v>3</v>
      </c>
      <c r="BW153" s="444" t="s">
        <v>112</v>
      </c>
      <c r="BX153" s="481" t="s">
        <v>397</v>
      </c>
      <c r="BY153" s="429">
        <v>0.2</v>
      </c>
      <c r="BZ153" s="429">
        <v>0.2</v>
      </c>
      <c r="CA153" s="429">
        <v>0.2</v>
      </c>
      <c r="CB153" s="429">
        <v>0.2</v>
      </c>
      <c r="CC153" s="429">
        <v>0.2</v>
      </c>
      <c r="CD153" s="429">
        <v>0.2</v>
      </c>
      <c r="CE153" s="429">
        <v>0.2</v>
      </c>
      <c r="CF153" s="429">
        <v>0.2</v>
      </c>
      <c r="CG153" s="429">
        <v>0.2</v>
      </c>
      <c r="CH153" s="429">
        <v>0.2</v>
      </c>
      <c r="CI153" s="578"/>
      <c r="CJ153" s="579"/>
      <c r="CK153" s="579"/>
      <c r="CL153"/>
      <c r="CM153" s="387">
        <v>3</v>
      </c>
      <c r="CN153" s="444" t="s">
        <v>112</v>
      </c>
      <c r="CO153" s="481" t="s">
        <v>397</v>
      </c>
      <c r="CP153" s="429">
        <v>0.2</v>
      </c>
      <c r="CQ153" s="429">
        <v>0.2</v>
      </c>
      <c r="CR153" s="429">
        <v>0.2</v>
      </c>
      <c r="CS153" s="429">
        <v>0.2</v>
      </c>
      <c r="CT153" s="429">
        <v>0.2</v>
      </c>
      <c r="CU153" s="429">
        <v>0.2</v>
      </c>
      <c r="CV153" s="429">
        <v>0.2</v>
      </c>
      <c r="CW153" s="429">
        <v>0.2</v>
      </c>
      <c r="CX153" s="429">
        <v>0.2</v>
      </c>
      <c r="CY153" s="429">
        <v>0.2</v>
      </c>
      <c r="CZ153" s="578"/>
      <c r="DA153" s="579"/>
      <c r="DB153" s="579"/>
      <c r="DC153"/>
    </row>
    <row r="154" spans="1:107" ht="14.25" thickBot="1" x14ac:dyDescent="0.2">
      <c r="B154" s="235"/>
      <c r="C154" s="263">
        <v>3.1</v>
      </c>
      <c r="D154" s="254" t="s">
        <v>398</v>
      </c>
      <c r="E154" s="264"/>
      <c r="F154" s="739"/>
      <c r="G154"/>
      <c r="H154" s="775">
        <f>IF(SUMPRODUCT($Y$7:$AH$7,K154:T154)=0,0,SUMPRODUCT($Y$7:$AH$7,Y154:AH154)/SUMPRODUCT($Y$7:$AH$7,K154:T154))</f>
        <v>4</v>
      </c>
      <c r="I154" s="794">
        <f>IF(SUMPRODUCT($AI$7:$AK$7,U154:W154)=0,0,SUMPRODUCT($AI$7:$AK$7,AI154:AK156)/SUMPRODUCT($AI$7:$AK$7,U154:W154))</f>
        <v>0</v>
      </c>
      <c r="J154"/>
      <c r="K154" s="1">
        <f t="shared" si="122"/>
        <v>1</v>
      </c>
      <c r="L154" s="1">
        <f t="shared" si="122"/>
        <v>0</v>
      </c>
      <c r="M154" s="1">
        <f t="shared" si="122"/>
        <v>0</v>
      </c>
      <c r="N154" s="1">
        <f t="shared" si="121"/>
        <v>0</v>
      </c>
      <c r="O154" s="1">
        <f t="shared" si="121"/>
        <v>0</v>
      </c>
      <c r="P154" s="1">
        <f t="shared" si="121"/>
        <v>0</v>
      </c>
      <c r="Q154" s="1">
        <f t="shared" si="102"/>
        <v>0</v>
      </c>
      <c r="R154" s="1">
        <f t="shared" si="102"/>
        <v>0</v>
      </c>
      <c r="S154" s="1">
        <f t="shared" si="102"/>
        <v>0</v>
      </c>
      <c r="T154" s="1">
        <f t="shared" si="102"/>
        <v>0</v>
      </c>
      <c r="U154" s="1">
        <f t="shared" si="102"/>
        <v>0</v>
      </c>
      <c r="V154" s="1">
        <f t="shared" si="102"/>
        <v>0</v>
      </c>
      <c r="W154" s="1">
        <f t="shared" si="118"/>
        <v>0</v>
      </c>
      <c r="X154"/>
      <c r="Y154" s="672">
        <v>4</v>
      </c>
      <c r="Z154" s="672"/>
      <c r="AA154" s="672"/>
      <c r="AB154" s="672"/>
      <c r="AC154" s="672"/>
      <c r="AD154" s="672"/>
      <c r="AE154" s="672"/>
      <c r="AF154" s="672"/>
      <c r="AG154" s="672"/>
      <c r="AH154" s="672"/>
      <c r="AI154" s="672"/>
      <c r="AJ154" s="672"/>
      <c r="AK154" s="672"/>
      <c r="AL154"/>
      <c r="AN154" s="393" t="str">
        <f t="shared" si="123"/>
        <v>3.1</v>
      </c>
      <c r="AO154" s="393" t="str">
        <f t="shared" si="124"/>
        <v>LR2 3</v>
      </c>
      <c r="AP154" s="443" t="str">
        <f t="shared" si="117"/>
        <v>有害物質を含まない材料の使用</v>
      </c>
      <c r="AQ154" s="368">
        <f t="shared" si="92"/>
        <v>0.3</v>
      </c>
      <c r="AR154" s="368">
        <f t="shared" si="93"/>
        <v>0.3</v>
      </c>
      <c r="AS154" s="368">
        <f t="shared" si="94"/>
        <v>0.3</v>
      </c>
      <c r="AT154" s="368">
        <f t="shared" si="95"/>
        <v>0.3</v>
      </c>
      <c r="AU154" s="368">
        <f t="shared" si="96"/>
        <v>0.3</v>
      </c>
      <c r="AV154" s="368">
        <f t="shared" si="97"/>
        <v>0.3</v>
      </c>
      <c r="AW154" s="368">
        <f t="shared" si="98"/>
        <v>0.3</v>
      </c>
      <c r="AX154" s="374">
        <f t="shared" si="99"/>
        <v>0.3</v>
      </c>
      <c r="AY154" s="368">
        <f t="shared" si="100"/>
        <v>0.3</v>
      </c>
      <c r="AZ154" s="368">
        <f t="shared" si="101"/>
        <v>0.3</v>
      </c>
      <c r="BA154" s="423">
        <f t="shared" si="89"/>
        <v>0</v>
      </c>
      <c r="BB154" s="379">
        <f t="shared" si="90"/>
        <v>0</v>
      </c>
      <c r="BC154" s="379">
        <f t="shared" si="91"/>
        <v>0</v>
      </c>
      <c r="BE154" s="393" t="s">
        <v>614</v>
      </c>
      <c r="BF154" s="425" t="s">
        <v>116</v>
      </c>
      <c r="BG154" s="443" t="s">
        <v>398</v>
      </c>
      <c r="BH154" s="371">
        <v>0.3</v>
      </c>
      <c r="BI154" s="371">
        <v>0.3</v>
      </c>
      <c r="BJ154" s="371">
        <v>0.3</v>
      </c>
      <c r="BK154" s="371">
        <v>0.3</v>
      </c>
      <c r="BL154" s="371">
        <v>0.3</v>
      </c>
      <c r="BM154" s="371">
        <v>0.3</v>
      </c>
      <c r="BN154" s="371">
        <v>0.3</v>
      </c>
      <c r="BO154" s="371">
        <v>0.3</v>
      </c>
      <c r="BP154" s="371">
        <v>0.3</v>
      </c>
      <c r="BQ154" s="371">
        <v>0.3</v>
      </c>
      <c r="BR154" s="496">
        <v>0</v>
      </c>
      <c r="BS154" s="432">
        <v>0</v>
      </c>
      <c r="BT154" s="432">
        <v>0</v>
      </c>
      <c r="BV154" s="393" t="s">
        <v>615</v>
      </c>
      <c r="BW154" s="425" t="s">
        <v>116</v>
      </c>
      <c r="BX154" s="443" t="s">
        <v>398</v>
      </c>
      <c r="BY154" s="371">
        <v>0.3</v>
      </c>
      <c r="BZ154" s="371">
        <v>0.3</v>
      </c>
      <c r="CA154" s="371">
        <v>0.3</v>
      </c>
      <c r="CB154" s="371">
        <v>0.3</v>
      </c>
      <c r="CC154" s="371">
        <v>0.3</v>
      </c>
      <c r="CD154" s="371">
        <v>0.3</v>
      </c>
      <c r="CE154" s="371">
        <v>0.3</v>
      </c>
      <c r="CF154" s="371">
        <v>0.3</v>
      </c>
      <c r="CG154" s="371">
        <v>0.3</v>
      </c>
      <c r="CH154" s="371">
        <v>0.3</v>
      </c>
      <c r="CI154" s="496"/>
      <c r="CJ154" s="432"/>
      <c r="CK154" s="432"/>
      <c r="CM154" s="393" t="s">
        <v>615</v>
      </c>
      <c r="CN154" s="425" t="s">
        <v>116</v>
      </c>
      <c r="CO154" s="443" t="s">
        <v>398</v>
      </c>
      <c r="CP154" s="371">
        <v>0.3</v>
      </c>
      <c r="CQ154" s="371">
        <v>0.3</v>
      </c>
      <c r="CR154" s="371">
        <v>0.3</v>
      </c>
      <c r="CS154" s="371">
        <v>0.3</v>
      </c>
      <c r="CT154" s="371">
        <v>0.3</v>
      </c>
      <c r="CU154" s="371">
        <v>0.3</v>
      </c>
      <c r="CV154" s="371">
        <v>0.3</v>
      </c>
      <c r="CW154" s="371">
        <v>0.3</v>
      </c>
      <c r="CX154" s="371">
        <v>0.3</v>
      </c>
      <c r="CY154" s="371">
        <v>0.3</v>
      </c>
      <c r="CZ154" s="496"/>
      <c r="DA154" s="432"/>
      <c r="DB154" s="432"/>
    </row>
    <row r="155" spans="1:107" ht="14.25" thickBot="1" x14ac:dyDescent="0.2">
      <c r="B155" s="235"/>
      <c r="C155" s="314">
        <v>3.2</v>
      </c>
      <c r="D155" s="254" t="s">
        <v>399</v>
      </c>
      <c r="E155" s="264"/>
      <c r="F155" s="739"/>
      <c r="G155"/>
      <c r="H155" s="782"/>
      <c r="I155" s="694"/>
      <c r="J155"/>
      <c r="K155" s="1">
        <f t="shared" si="122"/>
        <v>0</v>
      </c>
      <c r="L155" s="1">
        <f t="shared" si="122"/>
        <v>0</v>
      </c>
      <c r="M155" s="1">
        <f t="shared" si="122"/>
        <v>0</v>
      </c>
      <c r="N155" s="1">
        <f t="shared" si="121"/>
        <v>0</v>
      </c>
      <c r="O155" s="1">
        <f t="shared" si="121"/>
        <v>0</v>
      </c>
      <c r="P155" s="1">
        <f t="shared" si="121"/>
        <v>0</v>
      </c>
      <c r="Q155" s="1">
        <f t="shared" si="102"/>
        <v>0</v>
      </c>
      <c r="R155" s="1">
        <f t="shared" si="102"/>
        <v>0</v>
      </c>
      <c r="S155" s="1">
        <f t="shared" si="102"/>
        <v>0</v>
      </c>
      <c r="T155" s="1">
        <f t="shared" si="102"/>
        <v>0</v>
      </c>
      <c r="U155" s="1">
        <f t="shared" si="102"/>
        <v>0</v>
      </c>
      <c r="V155" s="1">
        <f t="shared" si="102"/>
        <v>0</v>
      </c>
      <c r="W155" s="1">
        <f t="shared" si="118"/>
        <v>0</v>
      </c>
      <c r="X155"/>
      <c r="Y155" s="695" t="s">
        <v>839</v>
      </c>
      <c r="Z155" s="695" t="s">
        <v>839</v>
      </c>
      <c r="AA155" s="695" t="s">
        <v>839</v>
      </c>
      <c r="AB155" s="695" t="s">
        <v>839</v>
      </c>
      <c r="AC155" s="695" t="s">
        <v>839</v>
      </c>
      <c r="AD155" s="695" t="s">
        <v>839</v>
      </c>
      <c r="AE155" s="695" t="s">
        <v>839</v>
      </c>
      <c r="AF155" s="695" t="s">
        <v>839</v>
      </c>
      <c r="AG155" s="695" t="s">
        <v>839</v>
      </c>
      <c r="AH155" s="695" t="s">
        <v>839</v>
      </c>
      <c r="AI155" s="695" t="s">
        <v>839</v>
      </c>
      <c r="AJ155" s="695" t="s">
        <v>839</v>
      </c>
      <c r="AK155" s="695" t="s">
        <v>839</v>
      </c>
      <c r="AL155"/>
      <c r="AN155" s="393" t="str">
        <f t="shared" si="123"/>
        <v>3.2</v>
      </c>
      <c r="AO155" s="393" t="str">
        <f t="shared" si="124"/>
        <v>LR2 3</v>
      </c>
      <c r="AP155" s="443" t="str">
        <f t="shared" si="117"/>
        <v>フロン・ハロンの回避</v>
      </c>
      <c r="AQ155" s="368">
        <f t="shared" si="92"/>
        <v>0.7</v>
      </c>
      <c r="AR155" s="368">
        <f t="shared" si="93"/>
        <v>0.7</v>
      </c>
      <c r="AS155" s="368">
        <f t="shared" si="94"/>
        <v>0.7</v>
      </c>
      <c r="AT155" s="368">
        <f t="shared" si="95"/>
        <v>0.7</v>
      </c>
      <c r="AU155" s="368">
        <f t="shared" si="96"/>
        <v>0.7</v>
      </c>
      <c r="AV155" s="368">
        <f t="shared" si="97"/>
        <v>0.7</v>
      </c>
      <c r="AW155" s="368">
        <f t="shared" si="98"/>
        <v>0.7</v>
      </c>
      <c r="AX155" s="374">
        <f t="shared" si="99"/>
        <v>0.7</v>
      </c>
      <c r="AY155" s="368">
        <f t="shared" si="100"/>
        <v>0.7</v>
      </c>
      <c r="AZ155" s="368">
        <f t="shared" si="101"/>
        <v>0.7</v>
      </c>
      <c r="BA155" s="423">
        <f t="shared" si="89"/>
        <v>0</v>
      </c>
      <c r="BB155" s="379">
        <f t="shared" si="90"/>
        <v>0</v>
      </c>
      <c r="BC155" s="379">
        <f t="shared" si="91"/>
        <v>0</v>
      </c>
      <c r="BE155" s="393" t="s">
        <v>618</v>
      </c>
      <c r="BF155" s="425" t="s">
        <v>116</v>
      </c>
      <c r="BG155" s="443" t="s">
        <v>399</v>
      </c>
      <c r="BH155" s="371">
        <v>0.7</v>
      </c>
      <c r="BI155" s="371">
        <v>0.7</v>
      </c>
      <c r="BJ155" s="371">
        <v>0.7</v>
      </c>
      <c r="BK155" s="371">
        <v>0.7</v>
      </c>
      <c r="BL155" s="371">
        <v>0.7</v>
      </c>
      <c r="BM155" s="371">
        <v>0.7</v>
      </c>
      <c r="BN155" s="371">
        <v>0.7</v>
      </c>
      <c r="BO155" s="371">
        <v>0.7</v>
      </c>
      <c r="BP155" s="371">
        <v>0.7</v>
      </c>
      <c r="BQ155" s="371">
        <v>0.7</v>
      </c>
      <c r="BR155" s="496">
        <v>0</v>
      </c>
      <c r="BS155" s="432">
        <v>0</v>
      </c>
      <c r="BT155" s="432">
        <v>0</v>
      </c>
      <c r="BV155" s="393" t="s">
        <v>619</v>
      </c>
      <c r="BW155" s="425" t="s">
        <v>116</v>
      </c>
      <c r="BX155" s="443" t="s">
        <v>399</v>
      </c>
      <c r="BY155" s="371">
        <v>0.7</v>
      </c>
      <c r="BZ155" s="371">
        <v>0.7</v>
      </c>
      <c r="CA155" s="371">
        <v>0.7</v>
      </c>
      <c r="CB155" s="371">
        <v>0.7</v>
      </c>
      <c r="CC155" s="371">
        <v>0.7</v>
      </c>
      <c r="CD155" s="371">
        <v>0.7</v>
      </c>
      <c r="CE155" s="371">
        <v>0.7</v>
      </c>
      <c r="CF155" s="371">
        <v>0.7</v>
      </c>
      <c r="CG155" s="371">
        <v>0.7</v>
      </c>
      <c r="CH155" s="371">
        <v>0.7</v>
      </c>
      <c r="CI155" s="496"/>
      <c r="CJ155" s="432"/>
      <c r="CK155" s="432"/>
      <c r="CM155" s="393" t="s">
        <v>619</v>
      </c>
      <c r="CN155" s="425" t="s">
        <v>116</v>
      </c>
      <c r="CO155" s="443" t="s">
        <v>399</v>
      </c>
      <c r="CP155" s="371">
        <v>0.7</v>
      </c>
      <c r="CQ155" s="371">
        <v>0.7</v>
      </c>
      <c r="CR155" s="371">
        <v>0.7</v>
      </c>
      <c r="CS155" s="371">
        <v>0.7</v>
      </c>
      <c r="CT155" s="371">
        <v>0.7</v>
      </c>
      <c r="CU155" s="371">
        <v>0.7</v>
      </c>
      <c r="CV155" s="371">
        <v>0.7</v>
      </c>
      <c r="CW155" s="371">
        <v>0.7</v>
      </c>
      <c r="CX155" s="371">
        <v>0.7</v>
      </c>
      <c r="CY155" s="371">
        <v>0.7</v>
      </c>
      <c r="CZ155" s="496"/>
      <c r="DA155" s="432"/>
      <c r="DB155" s="432"/>
    </row>
    <row r="156" spans="1:107" x14ac:dyDescent="0.15">
      <c r="B156" s="235"/>
      <c r="C156" s="210"/>
      <c r="D156" s="211">
        <v>1</v>
      </c>
      <c r="E156" s="223" t="s">
        <v>400</v>
      </c>
      <c r="F156" s="739"/>
      <c r="G156"/>
      <c r="H156" s="778">
        <f>IF(SUMPRODUCT($Y$7:$AH$7,K156:T156)=0,0,SUMPRODUCT($Y$7:$AH$7,Y156:AH156)/SUMPRODUCT($Y$7:$AH$7,K156:T156))</f>
        <v>4</v>
      </c>
      <c r="I156" s="796">
        <f>IF(SUMPRODUCT($AI$7:$AK$7,U156:W156)=0,0,SUMPRODUCT($AI$7:$AK$7,AI156:AK158)/SUMPRODUCT($AI$7:$AK$7,U156:W156))</f>
        <v>0</v>
      </c>
      <c r="J156"/>
      <c r="K156" s="1">
        <f t="shared" si="122"/>
        <v>1</v>
      </c>
      <c r="L156" s="1">
        <f t="shared" si="122"/>
        <v>0</v>
      </c>
      <c r="M156" s="1">
        <f t="shared" si="122"/>
        <v>0</v>
      </c>
      <c r="N156" s="1">
        <f t="shared" si="121"/>
        <v>0</v>
      </c>
      <c r="O156" s="1">
        <f t="shared" si="121"/>
        <v>0</v>
      </c>
      <c r="P156" s="1">
        <f t="shared" si="121"/>
        <v>0</v>
      </c>
      <c r="Q156" s="1">
        <f t="shared" si="102"/>
        <v>0</v>
      </c>
      <c r="R156" s="1">
        <f t="shared" si="102"/>
        <v>0</v>
      </c>
      <c r="S156" s="1">
        <f t="shared" si="102"/>
        <v>0</v>
      </c>
      <c r="T156" s="1">
        <f t="shared" si="102"/>
        <v>0</v>
      </c>
      <c r="U156" s="1">
        <f t="shared" si="102"/>
        <v>0</v>
      </c>
      <c r="V156" s="1">
        <f t="shared" si="102"/>
        <v>0</v>
      </c>
      <c r="W156" s="1">
        <f t="shared" si="118"/>
        <v>0</v>
      </c>
      <c r="X156"/>
      <c r="Y156" s="679">
        <v>4</v>
      </c>
      <c r="Z156" s="679"/>
      <c r="AA156" s="679"/>
      <c r="AB156" s="679"/>
      <c r="AC156" s="679"/>
      <c r="AD156" s="679"/>
      <c r="AE156" s="679"/>
      <c r="AF156" s="679"/>
      <c r="AG156" s="679"/>
      <c r="AH156" s="679"/>
      <c r="AI156" s="679"/>
      <c r="AJ156" s="679"/>
      <c r="AK156" s="679"/>
      <c r="AL156"/>
      <c r="AN156" s="393" t="str">
        <f t="shared" si="123"/>
        <v>3.2.1</v>
      </c>
      <c r="AO156" s="393" t="str">
        <f t="shared" si="124"/>
        <v>LR2 3.2</v>
      </c>
      <c r="AP156" s="443" t="str">
        <f t="shared" si="117"/>
        <v>消火剤</v>
      </c>
      <c r="AQ156" s="368">
        <f t="shared" si="92"/>
        <v>0.33333333333333331</v>
      </c>
      <c r="AR156" s="368">
        <f t="shared" si="93"/>
        <v>0.33333333333333331</v>
      </c>
      <c r="AS156" s="368">
        <f t="shared" si="94"/>
        <v>0.33333333333333331</v>
      </c>
      <c r="AT156" s="368">
        <f t="shared" si="95"/>
        <v>0.33333333333333331</v>
      </c>
      <c r="AU156" s="368">
        <f t="shared" si="96"/>
        <v>0.33333333333333331</v>
      </c>
      <c r="AV156" s="368">
        <f t="shared" si="97"/>
        <v>0.33333333333333331</v>
      </c>
      <c r="AW156" s="368">
        <f t="shared" si="98"/>
        <v>0.33333333333333331</v>
      </c>
      <c r="AX156" s="374">
        <f t="shared" si="99"/>
        <v>0.33333333333333331</v>
      </c>
      <c r="AY156" s="368">
        <f t="shared" si="100"/>
        <v>0.33333333333333331</v>
      </c>
      <c r="AZ156" s="368">
        <f t="shared" si="101"/>
        <v>0.33333333333333331</v>
      </c>
      <c r="BA156" s="423">
        <f t="shared" ref="BA156:BA180" si="125">IF($AN$3=1,CI156,IF($AN$3=2,CZ156,BR156))</f>
        <v>0</v>
      </c>
      <c r="BB156" s="379">
        <f t="shared" ref="BB156:BB180" si="126">IF($AN$3=1,CJ156,IF($AN$3=2,DA156,BS156))</f>
        <v>0</v>
      </c>
      <c r="BC156" s="379">
        <f t="shared" ref="BC156:BC180" si="127">IF($AN$3=1,CK156,IF($AN$3=2,DB156,BT156))</f>
        <v>0</v>
      </c>
      <c r="BE156" s="393" t="s">
        <v>548</v>
      </c>
      <c r="BF156" s="425" t="s">
        <v>117</v>
      </c>
      <c r="BG156" s="548" t="s">
        <v>661</v>
      </c>
      <c r="BH156" s="371">
        <v>0.33333333333333331</v>
      </c>
      <c r="BI156" s="371">
        <v>0.33333333333333331</v>
      </c>
      <c r="BJ156" s="371">
        <v>0.33333333333333331</v>
      </c>
      <c r="BK156" s="371">
        <v>0.33333333333333331</v>
      </c>
      <c r="BL156" s="371">
        <v>0.33333333333333331</v>
      </c>
      <c r="BM156" s="371">
        <v>0.33333333333333331</v>
      </c>
      <c r="BN156" s="371">
        <v>0.33333333333333331</v>
      </c>
      <c r="BO156" s="371">
        <v>0.33333333333333331</v>
      </c>
      <c r="BP156" s="371">
        <v>0.33333333333333331</v>
      </c>
      <c r="BQ156" s="371">
        <v>0.33333333333333331</v>
      </c>
      <c r="BR156" s="496">
        <v>0</v>
      </c>
      <c r="BS156" s="432">
        <v>0</v>
      </c>
      <c r="BT156" s="432">
        <v>0</v>
      </c>
      <c r="BV156" s="393" t="s">
        <v>660</v>
      </c>
      <c r="BW156" s="425" t="s">
        <v>117</v>
      </c>
      <c r="BX156" s="548" t="s">
        <v>662</v>
      </c>
      <c r="BY156" s="371">
        <v>0.33333333333333331</v>
      </c>
      <c r="BZ156" s="371">
        <v>0.33333333333333331</v>
      </c>
      <c r="CA156" s="371">
        <v>0.33333333333333331</v>
      </c>
      <c r="CB156" s="371">
        <v>0.33333333333333331</v>
      </c>
      <c r="CC156" s="371">
        <v>0.33333333333333331</v>
      </c>
      <c r="CD156" s="371">
        <v>0.33333333333333331</v>
      </c>
      <c r="CE156" s="371">
        <v>0.33333333333333331</v>
      </c>
      <c r="CF156" s="371">
        <v>0.33333333333333331</v>
      </c>
      <c r="CG156" s="371">
        <v>0.33333333333333331</v>
      </c>
      <c r="CH156" s="371">
        <v>0.33333333333333331</v>
      </c>
      <c r="CI156" s="496"/>
      <c r="CJ156" s="432"/>
      <c r="CK156" s="432"/>
      <c r="CM156" s="393" t="s">
        <v>660</v>
      </c>
      <c r="CN156" s="425" t="s">
        <v>117</v>
      </c>
      <c r="CO156" s="548" t="s">
        <v>662</v>
      </c>
      <c r="CP156" s="371">
        <v>0.33333333333333331</v>
      </c>
      <c r="CQ156" s="371">
        <v>0.33333333333333331</v>
      </c>
      <c r="CR156" s="371">
        <v>0.33333333333333331</v>
      </c>
      <c r="CS156" s="371">
        <v>0.33333333333333331</v>
      </c>
      <c r="CT156" s="371">
        <v>0.33333333333333331</v>
      </c>
      <c r="CU156" s="371">
        <v>0.33333333333333331</v>
      </c>
      <c r="CV156" s="371">
        <v>0.33333333333333331</v>
      </c>
      <c r="CW156" s="371">
        <v>0.33333333333333331</v>
      </c>
      <c r="CX156" s="371">
        <v>0.33333333333333331</v>
      </c>
      <c r="CY156" s="371">
        <v>0.33333333333333331</v>
      </c>
      <c r="CZ156" s="496"/>
      <c r="DA156" s="432"/>
      <c r="DB156" s="432"/>
    </row>
    <row r="157" spans="1:107" x14ac:dyDescent="0.15">
      <c r="B157" s="235"/>
      <c r="C157" s="210"/>
      <c r="D157" s="211">
        <v>2</v>
      </c>
      <c r="E157" s="223" t="s">
        <v>420</v>
      </c>
      <c r="F157" s="739"/>
      <c r="G157"/>
      <c r="H157" s="779">
        <f>IF(SUMPRODUCT($Y$7:$AH$7,K157:T157)=0,0,SUMPRODUCT($Y$7:$AH$7,Y157:AH157)/SUMPRODUCT($Y$7:$AH$7,K157:T157))</f>
        <v>4</v>
      </c>
      <c r="I157" s="700">
        <f>IF(SUMPRODUCT($AI$7:$AK$7,U157:W157)=0,0,SUMPRODUCT($AI$7:$AK$7,AI157:AK159)/SUMPRODUCT($AI$7:$AK$7,U157:W157))</f>
        <v>0</v>
      </c>
      <c r="J157"/>
      <c r="K157" s="1">
        <f t="shared" si="122"/>
        <v>1</v>
      </c>
      <c r="L157" s="1">
        <f t="shared" si="122"/>
        <v>0</v>
      </c>
      <c r="M157" s="1">
        <f t="shared" si="122"/>
        <v>0</v>
      </c>
      <c r="N157" s="1">
        <f t="shared" si="121"/>
        <v>0</v>
      </c>
      <c r="O157" s="1">
        <f t="shared" si="121"/>
        <v>0</v>
      </c>
      <c r="P157" s="1">
        <f t="shared" si="121"/>
        <v>0</v>
      </c>
      <c r="Q157" s="1">
        <f t="shared" si="102"/>
        <v>0</v>
      </c>
      <c r="R157" s="1">
        <f t="shared" si="102"/>
        <v>0</v>
      </c>
      <c r="S157" s="1">
        <f t="shared" si="102"/>
        <v>0</v>
      </c>
      <c r="T157" s="1">
        <f t="shared" si="102"/>
        <v>0</v>
      </c>
      <c r="U157" s="1">
        <f t="shared" si="102"/>
        <v>0</v>
      </c>
      <c r="V157" s="1">
        <f t="shared" si="102"/>
        <v>0</v>
      </c>
      <c r="W157" s="1">
        <f t="shared" si="118"/>
        <v>0</v>
      </c>
      <c r="X157"/>
      <c r="Y157" s="681">
        <v>4</v>
      </c>
      <c r="Z157" s="681"/>
      <c r="AA157" s="681"/>
      <c r="AB157" s="681"/>
      <c r="AC157" s="681"/>
      <c r="AD157" s="681"/>
      <c r="AE157" s="681"/>
      <c r="AF157" s="681"/>
      <c r="AG157" s="681"/>
      <c r="AH157" s="681"/>
      <c r="AI157" s="681"/>
      <c r="AJ157" s="681"/>
      <c r="AK157" s="681"/>
      <c r="AL157"/>
      <c r="AN157" s="393" t="str">
        <f t="shared" si="123"/>
        <v>3.2.2</v>
      </c>
      <c r="AO157" s="393" t="str">
        <f t="shared" si="124"/>
        <v>LR2 3.2</v>
      </c>
      <c r="AP157" s="443" t="str">
        <f t="shared" si="117"/>
        <v>発泡剤（断熱材等）</v>
      </c>
      <c r="AQ157" s="368">
        <f t="shared" si="92"/>
        <v>0.33333333333333331</v>
      </c>
      <c r="AR157" s="368">
        <f t="shared" si="93"/>
        <v>0.33333333333333331</v>
      </c>
      <c r="AS157" s="368">
        <f t="shared" si="94"/>
        <v>0.33333333333333331</v>
      </c>
      <c r="AT157" s="368">
        <f t="shared" si="95"/>
        <v>0.33333333333333331</v>
      </c>
      <c r="AU157" s="368">
        <f t="shared" si="96"/>
        <v>0.33333333333333331</v>
      </c>
      <c r="AV157" s="368">
        <f t="shared" si="97"/>
        <v>0.33333333333333331</v>
      </c>
      <c r="AW157" s="368">
        <f t="shared" si="98"/>
        <v>0.33333333333333331</v>
      </c>
      <c r="AX157" s="374">
        <f t="shared" si="99"/>
        <v>0.33333333333333331</v>
      </c>
      <c r="AY157" s="368">
        <f t="shared" si="100"/>
        <v>0.33333333333333331</v>
      </c>
      <c r="AZ157" s="368">
        <f t="shared" si="101"/>
        <v>0.33333333333333331</v>
      </c>
      <c r="BA157" s="423">
        <f t="shared" si="125"/>
        <v>0</v>
      </c>
      <c r="BB157" s="379">
        <f t="shared" si="126"/>
        <v>0</v>
      </c>
      <c r="BC157" s="379">
        <f t="shared" si="127"/>
        <v>0</v>
      </c>
      <c r="BE157" s="393" t="s">
        <v>550</v>
      </c>
      <c r="BF157" s="425" t="s">
        <v>117</v>
      </c>
      <c r="BG157" s="548" t="s">
        <v>446</v>
      </c>
      <c r="BH157" s="371">
        <v>0.33333333333333331</v>
      </c>
      <c r="BI157" s="371">
        <v>0.33333333333333331</v>
      </c>
      <c r="BJ157" s="371">
        <v>0.33333333333333331</v>
      </c>
      <c r="BK157" s="371">
        <v>0.33333333333333331</v>
      </c>
      <c r="BL157" s="371">
        <v>0.33333333333333331</v>
      </c>
      <c r="BM157" s="371">
        <v>0.33333333333333331</v>
      </c>
      <c r="BN157" s="371">
        <v>0.33333333333333331</v>
      </c>
      <c r="BO157" s="371">
        <v>0.33333333333333331</v>
      </c>
      <c r="BP157" s="371">
        <v>0.33333333333333331</v>
      </c>
      <c r="BQ157" s="371">
        <v>0.33333333333333331</v>
      </c>
      <c r="BR157" s="496">
        <v>0</v>
      </c>
      <c r="BS157" s="432">
        <v>0</v>
      </c>
      <c r="BT157" s="432">
        <v>0</v>
      </c>
      <c r="BV157" s="393" t="s">
        <v>663</v>
      </c>
      <c r="BW157" s="425" t="s">
        <v>117</v>
      </c>
      <c r="BX157" s="548" t="s">
        <v>664</v>
      </c>
      <c r="BY157" s="371">
        <v>0.33333333333333331</v>
      </c>
      <c r="BZ157" s="371">
        <v>0.33333333333333331</v>
      </c>
      <c r="CA157" s="371">
        <v>0.33333333333333331</v>
      </c>
      <c r="CB157" s="371">
        <v>0.33333333333333331</v>
      </c>
      <c r="CC157" s="371">
        <v>0.33333333333333331</v>
      </c>
      <c r="CD157" s="371">
        <v>0.33333333333333331</v>
      </c>
      <c r="CE157" s="371">
        <v>0.33333333333333331</v>
      </c>
      <c r="CF157" s="371">
        <v>0.33333333333333331</v>
      </c>
      <c r="CG157" s="371">
        <v>0.33333333333333331</v>
      </c>
      <c r="CH157" s="371">
        <v>0.33333333333333331</v>
      </c>
      <c r="CI157" s="496"/>
      <c r="CJ157" s="432"/>
      <c r="CK157" s="432"/>
      <c r="CM157" s="393" t="s">
        <v>663</v>
      </c>
      <c r="CN157" s="425" t="s">
        <v>117</v>
      </c>
      <c r="CO157" s="548" t="s">
        <v>664</v>
      </c>
      <c r="CP157" s="371">
        <v>0.33333333333333331</v>
      </c>
      <c r="CQ157" s="371">
        <v>0.33333333333333331</v>
      </c>
      <c r="CR157" s="371">
        <v>0.33333333333333331</v>
      </c>
      <c r="CS157" s="371">
        <v>0.33333333333333331</v>
      </c>
      <c r="CT157" s="371">
        <v>0.33333333333333331</v>
      </c>
      <c r="CU157" s="371">
        <v>0.33333333333333331</v>
      </c>
      <c r="CV157" s="371">
        <v>0.33333333333333331</v>
      </c>
      <c r="CW157" s="371">
        <v>0.33333333333333331</v>
      </c>
      <c r="CX157" s="371">
        <v>0.33333333333333331</v>
      </c>
      <c r="CY157" s="371">
        <v>0.33333333333333331</v>
      </c>
      <c r="CZ157" s="496"/>
      <c r="DA157" s="432"/>
      <c r="DB157" s="432"/>
    </row>
    <row r="158" spans="1:107" ht="14.25" thickBot="1" x14ac:dyDescent="0.2">
      <c r="B158" s="287"/>
      <c r="C158" s="238"/>
      <c r="D158" s="239">
        <v>3</v>
      </c>
      <c r="E158" s="240" t="s">
        <v>401</v>
      </c>
      <c r="F158" s="742"/>
      <c r="G158"/>
      <c r="H158" s="776">
        <f>IF(SUMPRODUCT($Y$7:$AH$7,K158:T158)=0,0,SUMPRODUCT($Y$7:$AH$7,Y158:AH158)/SUMPRODUCT($Y$7:$AH$7,K158:T158))</f>
        <v>4</v>
      </c>
      <c r="I158" s="795">
        <f>IF(SUMPRODUCT($AI$7:$AK$7,U158:W158)=0,0,SUMPRODUCT($AI$7:$AK$7,AI158:AK160)/SUMPRODUCT($AI$7:$AK$7,U158:W158))</f>
        <v>0</v>
      </c>
      <c r="J158"/>
      <c r="K158" s="1">
        <f t="shared" si="122"/>
        <v>1</v>
      </c>
      <c r="L158" s="1">
        <f t="shared" si="122"/>
        <v>0</v>
      </c>
      <c r="M158" s="1">
        <f t="shared" si="122"/>
        <v>0</v>
      </c>
      <c r="N158" s="1">
        <f t="shared" si="121"/>
        <v>0</v>
      </c>
      <c r="O158" s="1">
        <f t="shared" si="121"/>
        <v>0</v>
      </c>
      <c r="P158" s="1">
        <f t="shared" si="121"/>
        <v>0</v>
      </c>
      <c r="Q158" s="1">
        <f t="shared" si="102"/>
        <v>0</v>
      </c>
      <c r="R158" s="1">
        <f t="shared" si="102"/>
        <v>0</v>
      </c>
      <c r="S158" s="1">
        <f t="shared" si="102"/>
        <v>0</v>
      </c>
      <c r="T158" s="1">
        <f t="shared" si="102"/>
        <v>0</v>
      </c>
      <c r="U158" s="1">
        <f t="shared" si="102"/>
        <v>0</v>
      </c>
      <c r="V158" s="1">
        <f t="shared" si="102"/>
        <v>0</v>
      </c>
      <c r="W158" s="1">
        <f t="shared" si="118"/>
        <v>0</v>
      </c>
      <c r="X158"/>
      <c r="Y158" s="674">
        <v>4</v>
      </c>
      <c r="Z158" s="674"/>
      <c r="AA158" s="674"/>
      <c r="AB158" s="674"/>
      <c r="AC158" s="674"/>
      <c r="AD158" s="674"/>
      <c r="AE158" s="674"/>
      <c r="AF158" s="674"/>
      <c r="AG158" s="674"/>
      <c r="AH158" s="674"/>
      <c r="AI158" s="674"/>
      <c r="AJ158" s="674"/>
      <c r="AK158" s="674"/>
      <c r="AL158"/>
      <c r="AN158" s="393" t="str">
        <f t="shared" si="123"/>
        <v>3.2.3</v>
      </c>
      <c r="AO158" s="393" t="str">
        <f t="shared" si="124"/>
        <v>LR2 3.2</v>
      </c>
      <c r="AP158" s="443" t="str">
        <f t="shared" si="117"/>
        <v>冷媒</v>
      </c>
      <c r="AQ158" s="368">
        <f t="shared" si="92"/>
        <v>0.33333333333333331</v>
      </c>
      <c r="AR158" s="368">
        <f t="shared" si="93"/>
        <v>0.33333333333333331</v>
      </c>
      <c r="AS158" s="368">
        <f t="shared" si="94"/>
        <v>0.33333333333333331</v>
      </c>
      <c r="AT158" s="368">
        <f t="shared" si="95"/>
        <v>0.33333333333333331</v>
      </c>
      <c r="AU158" s="368">
        <f t="shared" si="96"/>
        <v>0.33333333333333331</v>
      </c>
      <c r="AV158" s="368">
        <f t="shared" si="97"/>
        <v>0.33333333333333331</v>
      </c>
      <c r="AW158" s="368">
        <f t="shared" si="98"/>
        <v>0.33333333333333331</v>
      </c>
      <c r="AX158" s="374">
        <f t="shared" si="99"/>
        <v>0.33333333333333331</v>
      </c>
      <c r="AY158" s="368">
        <f t="shared" si="100"/>
        <v>0.33333333333333331</v>
      </c>
      <c r="AZ158" s="368">
        <f t="shared" si="101"/>
        <v>0.33333333333333331</v>
      </c>
      <c r="BA158" s="423">
        <f t="shared" si="125"/>
        <v>0</v>
      </c>
      <c r="BB158" s="379">
        <f t="shared" si="126"/>
        <v>0</v>
      </c>
      <c r="BC158" s="379">
        <f t="shared" si="127"/>
        <v>0</v>
      </c>
      <c r="BE158" s="393" t="s">
        <v>665</v>
      </c>
      <c r="BF158" s="425" t="s">
        <v>117</v>
      </c>
      <c r="BG158" s="548" t="s">
        <v>119</v>
      </c>
      <c r="BH158" s="371">
        <v>0.33333333333333331</v>
      </c>
      <c r="BI158" s="371">
        <v>0.33333333333333331</v>
      </c>
      <c r="BJ158" s="371">
        <v>0.33333333333333331</v>
      </c>
      <c r="BK158" s="371">
        <v>0.33333333333333331</v>
      </c>
      <c r="BL158" s="371">
        <v>0.33333333333333331</v>
      </c>
      <c r="BM158" s="371">
        <v>0.33333333333333331</v>
      </c>
      <c r="BN158" s="371">
        <v>0.33333333333333331</v>
      </c>
      <c r="BO158" s="371">
        <v>0.33333333333333331</v>
      </c>
      <c r="BP158" s="371">
        <v>0.33333333333333331</v>
      </c>
      <c r="BQ158" s="371">
        <v>0.33333333333333331</v>
      </c>
      <c r="BR158" s="496">
        <v>0</v>
      </c>
      <c r="BS158" s="432">
        <v>0</v>
      </c>
      <c r="BT158" s="432">
        <v>0</v>
      </c>
      <c r="BV158" s="393" t="s">
        <v>666</v>
      </c>
      <c r="BW158" s="425" t="s">
        <v>117</v>
      </c>
      <c r="BX158" s="548" t="s">
        <v>119</v>
      </c>
      <c r="BY158" s="371">
        <v>0.33333333333333331</v>
      </c>
      <c r="BZ158" s="371">
        <v>0.33333333333333331</v>
      </c>
      <c r="CA158" s="371">
        <v>0.33333333333333331</v>
      </c>
      <c r="CB158" s="371">
        <v>0.33333333333333331</v>
      </c>
      <c r="CC158" s="371">
        <v>0.33333333333333331</v>
      </c>
      <c r="CD158" s="371">
        <v>0.33333333333333331</v>
      </c>
      <c r="CE158" s="371">
        <v>0.33333333333333331</v>
      </c>
      <c r="CF158" s="371">
        <v>0.33333333333333331</v>
      </c>
      <c r="CG158" s="371">
        <v>0.33333333333333331</v>
      </c>
      <c r="CH158" s="371">
        <v>0.33333333333333331</v>
      </c>
      <c r="CI158" s="496"/>
      <c r="CJ158" s="432"/>
      <c r="CK158" s="432"/>
      <c r="CM158" s="393" t="s">
        <v>666</v>
      </c>
      <c r="CN158" s="425" t="s">
        <v>117</v>
      </c>
      <c r="CO158" s="548" t="s">
        <v>119</v>
      </c>
      <c r="CP158" s="371">
        <v>0.33333333333333331</v>
      </c>
      <c r="CQ158" s="371">
        <v>0.33333333333333331</v>
      </c>
      <c r="CR158" s="371">
        <v>0.33333333333333331</v>
      </c>
      <c r="CS158" s="371">
        <v>0.33333333333333331</v>
      </c>
      <c r="CT158" s="371">
        <v>0.33333333333333331</v>
      </c>
      <c r="CU158" s="371">
        <v>0.33333333333333331</v>
      </c>
      <c r="CV158" s="371">
        <v>0.33333333333333331</v>
      </c>
      <c r="CW158" s="371">
        <v>0.33333333333333331</v>
      </c>
      <c r="CX158" s="371">
        <v>0.33333333333333331</v>
      </c>
      <c r="CY158" s="371">
        <v>0.33333333333333331</v>
      </c>
      <c r="CZ158" s="496"/>
      <c r="DA158" s="432"/>
      <c r="DB158" s="432"/>
    </row>
    <row r="159" spans="1:107" s="361" customFormat="1" ht="14.25" thickBot="1" x14ac:dyDescent="0.2">
      <c r="A159"/>
      <c r="B159" s="241" t="s">
        <v>154</v>
      </c>
      <c r="C159" s="256"/>
      <c r="D159" s="256" t="s">
        <v>155</v>
      </c>
      <c r="E159" s="256"/>
      <c r="F159" s="746"/>
      <c r="G159"/>
      <c r="H159" s="783"/>
      <c r="I159" s="697"/>
      <c r="J159"/>
      <c r="K159" s="1">
        <f t="shared" si="122"/>
        <v>1</v>
      </c>
      <c r="L159" s="1">
        <f t="shared" si="122"/>
        <v>1</v>
      </c>
      <c r="M159" s="1">
        <f t="shared" si="122"/>
        <v>1</v>
      </c>
      <c r="N159" s="1">
        <f t="shared" si="121"/>
        <v>1</v>
      </c>
      <c r="O159" s="1">
        <f t="shared" si="121"/>
        <v>1</v>
      </c>
      <c r="P159" s="1">
        <f t="shared" si="121"/>
        <v>1</v>
      </c>
      <c r="Q159" s="1">
        <f t="shared" si="102"/>
        <v>1</v>
      </c>
      <c r="R159" s="1">
        <f t="shared" si="102"/>
        <v>1</v>
      </c>
      <c r="S159" s="1">
        <f t="shared" si="102"/>
        <v>1</v>
      </c>
      <c r="T159" s="1">
        <f t="shared" si="102"/>
        <v>1</v>
      </c>
      <c r="U159" s="1">
        <f t="shared" si="102"/>
        <v>1</v>
      </c>
      <c r="V159" s="1">
        <f t="shared" si="102"/>
        <v>1</v>
      </c>
      <c r="W159" s="1">
        <f t="shared" si="118"/>
        <v>1</v>
      </c>
      <c r="X159"/>
      <c r="Y159" s="698" t="str">
        <f>Y$6</f>
        <v>事務所</v>
      </c>
      <c r="Z159" s="698" t="str">
        <f t="shared" ref="Z159:AK159" si="128">Z$6</f>
        <v>学校</v>
      </c>
      <c r="AA159" s="698" t="str">
        <f t="shared" si="128"/>
        <v>物販店</v>
      </c>
      <c r="AB159" s="698" t="str">
        <f t="shared" si="128"/>
        <v>飲食店</v>
      </c>
      <c r="AC159" s="698" t="str">
        <f t="shared" si="128"/>
        <v>病院</v>
      </c>
      <c r="AD159" s="698" t="str">
        <f t="shared" si="128"/>
        <v>ホテル</v>
      </c>
      <c r="AE159" s="698" t="str">
        <f t="shared" si="128"/>
        <v>集合住宅</v>
      </c>
      <c r="AF159" s="698" t="str">
        <f t="shared" si="128"/>
        <v>集会所</v>
      </c>
      <c r="AG159" s="698" t="str">
        <f t="shared" si="128"/>
        <v>工場</v>
      </c>
      <c r="AH159" s="698" t="str">
        <f t="shared" si="128"/>
        <v>小中高</v>
      </c>
      <c r="AI159" s="698" t="str">
        <f t="shared" si="128"/>
        <v>病院o</v>
      </c>
      <c r="AJ159" s="698" t="str">
        <f t="shared" si="128"/>
        <v>ホテルo</v>
      </c>
      <c r="AK159" s="698" t="str">
        <f t="shared" si="128"/>
        <v>集合住宅o</v>
      </c>
      <c r="AL159"/>
      <c r="AM159"/>
      <c r="AN159" s="356" t="str">
        <f t="shared" si="123"/>
        <v>LR3</v>
      </c>
      <c r="AO159" s="356" t="str">
        <f t="shared" si="124"/>
        <v>LR</v>
      </c>
      <c r="AP159" s="543" t="str">
        <f t="shared" si="117"/>
        <v>敷地外環境</v>
      </c>
      <c r="AQ159" s="359">
        <f t="shared" si="92"/>
        <v>0.3</v>
      </c>
      <c r="AR159" s="359">
        <f t="shared" si="93"/>
        <v>0.3</v>
      </c>
      <c r="AS159" s="359">
        <f t="shared" si="94"/>
        <v>0.3</v>
      </c>
      <c r="AT159" s="359">
        <f t="shared" si="95"/>
        <v>0.3</v>
      </c>
      <c r="AU159" s="359">
        <f t="shared" si="96"/>
        <v>0.3</v>
      </c>
      <c r="AV159" s="359">
        <f t="shared" si="97"/>
        <v>0.3</v>
      </c>
      <c r="AW159" s="359">
        <f t="shared" si="98"/>
        <v>0.3</v>
      </c>
      <c r="AX159" s="359">
        <f t="shared" si="99"/>
        <v>0.3</v>
      </c>
      <c r="AY159" s="359">
        <f t="shared" si="100"/>
        <v>0.3</v>
      </c>
      <c r="AZ159" s="359">
        <f t="shared" si="101"/>
        <v>0.3</v>
      </c>
      <c r="BA159" s="418">
        <f t="shared" si="125"/>
        <v>0</v>
      </c>
      <c r="BB159" s="419">
        <f t="shared" si="126"/>
        <v>0</v>
      </c>
      <c r="BC159" s="419">
        <f t="shared" si="127"/>
        <v>0</v>
      </c>
      <c r="BD159"/>
      <c r="BE159" s="356" t="s">
        <v>788</v>
      </c>
      <c r="BF159" s="574" t="s">
        <v>624</v>
      </c>
      <c r="BG159" s="543" t="s">
        <v>789</v>
      </c>
      <c r="BH159" s="545">
        <v>0.3</v>
      </c>
      <c r="BI159" s="545">
        <v>0.3</v>
      </c>
      <c r="BJ159" s="545">
        <v>0.3</v>
      </c>
      <c r="BK159" s="545">
        <v>0.3</v>
      </c>
      <c r="BL159" s="545">
        <v>0.3</v>
      </c>
      <c r="BM159" s="545">
        <v>0.3</v>
      </c>
      <c r="BN159" s="545">
        <v>0.3</v>
      </c>
      <c r="BO159" s="545">
        <v>0.3</v>
      </c>
      <c r="BP159" s="545">
        <v>0.3</v>
      </c>
      <c r="BQ159" s="545">
        <v>0.3</v>
      </c>
      <c r="BR159" s="576">
        <v>0</v>
      </c>
      <c r="BS159" s="577">
        <v>0</v>
      </c>
      <c r="BT159" s="577">
        <v>0</v>
      </c>
      <c r="BU159"/>
      <c r="BV159" s="356" t="s">
        <v>667</v>
      </c>
      <c r="BW159" s="574" t="s">
        <v>625</v>
      </c>
      <c r="BX159" s="543" t="s">
        <v>668</v>
      </c>
      <c r="BY159" s="545">
        <v>0.3</v>
      </c>
      <c r="BZ159" s="545">
        <v>0.3</v>
      </c>
      <c r="CA159" s="545">
        <v>0.3</v>
      </c>
      <c r="CB159" s="545">
        <v>0.3</v>
      </c>
      <c r="CC159" s="545">
        <v>0.3</v>
      </c>
      <c r="CD159" s="545">
        <v>0.3</v>
      </c>
      <c r="CE159" s="545">
        <v>0.3</v>
      </c>
      <c r="CF159" s="545">
        <v>0.3</v>
      </c>
      <c r="CG159" s="545">
        <v>0.3</v>
      </c>
      <c r="CH159" s="545">
        <v>0.3</v>
      </c>
      <c r="CI159" s="576"/>
      <c r="CJ159" s="577"/>
      <c r="CK159" s="577"/>
      <c r="CL159"/>
      <c r="CM159" s="356" t="s">
        <v>667</v>
      </c>
      <c r="CN159" s="574" t="s">
        <v>625</v>
      </c>
      <c r="CO159" s="543" t="s">
        <v>668</v>
      </c>
      <c r="CP159" s="545">
        <v>0.3</v>
      </c>
      <c r="CQ159" s="545">
        <v>0.3</v>
      </c>
      <c r="CR159" s="545">
        <v>0.3</v>
      </c>
      <c r="CS159" s="545">
        <v>0.3</v>
      </c>
      <c r="CT159" s="545">
        <v>0.3</v>
      </c>
      <c r="CU159" s="545">
        <v>0.3</v>
      </c>
      <c r="CV159" s="545">
        <v>0.3</v>
      </c>
      <c r="CW159" s="545">
        <v>0.3</v>
      </c>
      <c r="CX159" s="545">
        <v>0.3</v>
      </c>
      <c r="CY159" s="545">
        <v>0.3</v>
      </c>
      <c r="CZ159" s="576"/>
      <c r="DA159" s="577"/>
      <c r="DB159" s="577"/>
      <c r="DC159"/>
    </row>
    <row r="160" spans="1:107" s="361" customFormat="1" x14ac:dyDescent="0.15">
      <c r="A160"/>
      <c r="B160" s="289">
        <v>1</v>
      </c>
      <c r="C160" s="259" t="s">
        <v>402</v>
      </c>
      <c r="D160" s="259"/>
      <c r="E160" s="259"/>
      <c r="F160" s="741"/>
      <c r="G160"/>
      <c r="H160" s="791"/>
      <c r="I160" s="719"/>
      <c r="J160"/>
      <c r="K160" s="1">
        <f t="shared" si="122"/>
        <v>0</v>
      </c>
      <c r="L160" s="1">
        <f t="shared" si="122"/>
        <v>0</v>
      </c>
      <c r="M160" s="1">
        <f t="shared" si="122"/>
        <v>0</v>
      </c>
      <c r="N160" s="1">
        <f t="shared" si="121"/>
        <v>0</v>
      </c>
      <c r="O160" s="1">
        <f t="shared" si="121"/>
        <v>0</v>
      </c>
      <c r="P160" s="1">
        <f t="shared" si="121"/>
        <v>0</v>
      </c>
      <c r="Q160" s="1">
        <f t="shared" si="102"/>
        <v>0</v>
      </c>
      <c r="R160" s="1">
        <f t="shared" si="102"/>
        <v>0</v>
      </c>
      <c r="S160" s="1">
        <f t="shared" si="102"/>
        <v>0</v>
      </c>
      <c r="T160" s="1">
        <f t="shared" si="102"/>
        <v>0</v>
      </c>
      <c r="U160" s="1">
        <f t="shared" si="102"/>
        <v>0</v>
      </c>
      <c r="V160" s="1">
        <f t="shared" si="102"/>
        <v>0</v>
      </c>
      <c r="W160" s="1">
        <f t="shared" si="118"/>
        <v>0</v>
      </c>
      <c r="X160"/>
      <c r="Y160" s="720" t="s">
        <v>838</v>
      </c>
      <c r="Z160" s="720" t="s">
        <v>838</v>
      </c>
      <c r="AA160" s="720" t="s">
        <v>838</v>
      </c>
      <c r="AB160" s="720" t="s">
        <v>838</v>
      </c>
      <c r="AC160" s="720" t="s">
        <v>838</v>
      </c>
      <c r="AD160" s="720" t="s">
        <v>838</v>
      </c>
      <c r="AE160" s="720" t="s">
        <v>838</v>
      </c>
      <c r="AF160" s="720" t="s">
        <v>838</v>
      </c>
      <c r="AG160" s="720" t="s">
        <v>838</v>
      </c>
      <c r="AH160" s="720" t="s">
        <v>838</v>
      </c>
      <c r="AI160" s="720" t="s">
        <v>838</v>
      </c>
      <c r="AJ160" s="720" t="s">
        <v>838</v>
      </c>
      <c r="AK160" s="720" t="s">
        <v>838</v>
      </c>
      <c r="AL160"/>
      <c r="AM160"/>
      <c r="AN160" s="581">
        <f t="shared" si="123"/>
        <v>1</v>
      </c>
      <c r="AO160" s="444" t="str">
        <f t="shared" si="124"/>
        <v>LR3</v>
      </c>
      <c r="AP160" s="474" t="str">
        <f t="shared" si="117"/>
        <v>地球温暖化への配慮</v>
      </c>
      <c r="AQ160" s="429">
        <f t="shared" ref="AQ160:AQ180" si="129">IF($AN$3=1,BY160,IF($AN$3=2,CP160,BH160))</f>
        <v>0.33333333333333331</v>
      </c>
      <c r="AR160" s="429">
        <f t="shared" ref="AR160:AR180" si="130">IF($AN$3=1,BZ160,IF($AN$3=2,CQ160,BI160))</f>
        <v>0.33333333333333331</v>
      </c>
      <c r="AS160" s="429">
        <f t="shared" ref="AS160:AS180" si="131">IF($AN$3=1,CA160,IF($AN$3=2,CR160,BJ160))</f>
        <v>0.33333333333333331</v>
      </c>
      <c r="AT160" s="429">
        <f t="shared" ref="AT160:AT180" si="132">IF($AN$3=1,CB160,IF($AN$3=2,CS160,BK160))</f>
        <v>0.33333333333333331</v>
      </c>
      <c r="AU160" s="429">
        <f t="shared" ref="AU160:AU180" si="133">IF($AN$3=1,CC160,IF($AN$3=2,CT160,BL160))</f>
        <v>0.33333333333333331</v>
      </c>
      <c r="AV160" s="429">
        <f t="shared" ref="AV160:AV180" si="134">IF($AN$3=1,CD160,IF($AN$3=2,CU160,BM160))</f>
        <v>0.33333333333333331</v>
      </c>
      <c r="AW160" s="429">
        <f t="shared" ref="AW160:AW180" si="135">IF($AN$3=1,CE160,IF($AN$3=2,CV160,BN160))</f>
        <v>0.33333333333333331</v>
      </c>
      <c r="AX160" s="429">
        <f t="shared" ref="AX160:AX180" si="136">IF($AN$3=1,CF160,IF($AN$3=2,CW160,BO160))</f>
        <v>0.33333333333333331</v>
      </c>
      <c r="AY160" s="429">
        <f t="shared" ref="AY160:AY180" si="137">IF($AN$3=1,CG160,IF($AN$3=2,CX160,BP160))</f>
        <v>0.33333333333333331</v>
      </c>
      <c r="AZ160" s="429">
        <f t="shared" ref="AZ160:AZ180" si="138">IF($AN$3=1,CH160,IF($AN$3=2,CY160,BQ160))</f>
        <v>0.33333333333333331</v>
      </c>
      <c r="BA160" s="399">
        <f t="shared" si="125"/>
        <v>0</v>
      </c>
      <c r="BB160" s="363">
        <f t="shared" si="126"/>
        <v>0</v>
      </c>
      <c r="BC160" s="363">
        <f t="shared" si="127"/>
        <v>0</v>
      </c>
      <c r="BD160"/>
      <c r="BE160" s="387">
        <v>1</v>
      </c>
      <c r="BF160" s="444" t="s">
        <v>120</v>
      </c>
      <c r="BG160" s="474" t="s">
        <v>470</v>
      </c>
      <c r="BH160" s="429">
        <v>0.33333333333333331</v>
      </c>
      <c r="BI160" s="429">
        <v>0.33333333333333331</v>
      </c>
      <c r="BJ160" s="429">
        <v>0.33333333333333331</v>
      </c>
      <c r="BK160" s="429">
        <v>0.33333333333333331</v>
      </c>
      <c r="BL160" s="429">
        <v>0.33333333333333331</v>
      </c>
      <c r="BM160" s="429">
        <v>0.33333333333333331</v>
      </c>
      <c r="BN160" s="429">
        <v>0.33333333333333331</v>
      </c>
      <c r="BO160" s="429">
        <v>0.33333333333333331</v>
      </c>
      <c r="BP160" s="429">
        <v>0.33333333333333331</v>
      </c>
      <c r="BQ160" s="429">
        <v>0.33333333333333331</v>
      </c>
      <c r="BR160" s="547">
        <v>0</v>
      </c>
      <c r="BS160" s="429">
        <v>0</v>
      </c>
      <c r="BT160" s="429">
        <v>0</v>
      </c>
      <c r="BU160"/>
      <c r="BV160" s="387">
        <v>1</v>
      </c>
      <c r="BW160" s="444" t="s">
        <v>120</v>
      </c>
      <c r="BX160" s="474" t="s">
        <v>470</v>
      </c>
      <c r="BY160" s="429">
        <f t="shared" ref="BY160:CH161" si="139">1/3</f>
        <v>0.33333333333333331</v>
      </c>
      <c r="BZ160" s="429">
        <f t="shared" si="139"/>
        <v>0.33333333333333331</v>
      </c>
      <c r="CA160" s="429">
        <f t="shared" si="139"/>
        <v>0.33333333333333331</v>
      </c>
      <c r="CB160" s="429">
        <f t="shared" si="139"/>
        <v>0.33333333333333331</v>
      </c>
      <c r="CC160" s="429">
        <f t="shared" si="139"/>
        <v>0.33333333333333331</v>
      </c>
      <c r="CD160" s="429">
        <f t="shared" si="139"/>
        <v>0.33333333333333331</v>
      </c>
      <c r="CE160" s="429">
        <f t="shared" si="139"/>
        <v>0.33333333333333331</v>
      </c>
      <c r="CF160" s="429">
        <f t="shared" si="139"/>
        <v>0.33333333333333331</v>
      </c>
      <c r="CG160" s="429">
        <f t="shared" si="139"/>
        <v>0.33333333333333331</v>
      </c>
      <c r="CH160" s="429">
        <f t="shared" si="139"/>
        <v>0.33333333333333331</v>
      </c>
      <c r="CI160" s="547"/>
      <c r="CJ160" s="429"/>
      <c r="CK160" s="429"/>
      <c r="CL160"/>
      <c r="CM160" s="387">
        <v>1</v>
      </c>
      <c r="CN160" s="444" t="s">
        <v>120</v>
      </c>
      <c r="CO160" s="474" t="s">
        <v>470</v>
      </c>
      <c r="CP160" s="429">
        <f t="shared" ref="CP160:CY161" si="140">1/3</f>
        <v>0.33333333333333331</v>
      </c>
      <c r="CQ160" s="429">
        <f t="shared" si="140"/>
        <v>0.33333333333333331</v>
      </c>
      <c r="CR160" s="429">
        <f t="shared" si="140"/>
        <v>0.33333333333333331</v>
      </c>
      <c r="CS160" s="429">
        <f t="shared" si="140"/>
        <v>0.33333333333333331</v>
      </c>
      <c r="CT160" s="429">
        <f t="shared" si="140"/>
        <v>0.33333333333333331</v>
      </c>
      <c r="CU160" s="429">
        <f t="shared" si="140"/>
        <v>0.33333333333333331</v>
      </c>
      <c r="CV160" s="429">
        <f t="shared" si="140"/>
        <v>0.33333333333333331</v>
      </c>
      <c r="CW160" s="429">
        <f t="shared" si="140"/>
        <v>0.33333333333333331</v>
      </c>
      <c r="CX160" s="429">
        <f t="shared" si="140"/>
        <v>0.33333333333333331</v>
      </c>
      <c r="CY160" s="429">
        <f t="shared" si="140"/>
        <v>0.33333333333333331</v>
      </c>
      <c r="CZ160" s="547"/>
      <c r="DA160" s="429"/>
      <c r="DB160" s="429"/>
      <c r="DC160"/>
    </row>
    <row r="161" spans="1:107" s="361" customFormat="1" ht="14.25" thickBot="1" x14ac:dyDescent="0.2">
      <c r="A161"/>
      <c r="B161" s="315">
        <v>2</v>
      </c>
      <c r="C161" s="259" t="s">
        <v>403</v>
      </c>
      <c r="D161" s="259"/>
      <c r="E161" s="259"/>
      <c r="F161" s="741"/>
      <c r="G161"/>
      <c r="H161" s="792"/>
      <c r="I161" s="722"/>
      <c r="J161"/>
      <c r="K161" s="1">
        <f t="shared" si="122"/>
        <v>0</v>
      </c>
      <c r="L161" s="1">
        <f t="shared" si="122"/>
        <v>0</v>
      </c>
      <c r="M161" s="1">
        <f t="shared" si="122"/>
        <v>0</v>
      </c>
      <c r="N161" s="1">
        <f t="shared" si="121"/>
        <v>0</v>
      </c>
      <c r="O161" s="1">
        <f t="shared" si="121"/>
        <v>0</v>
      </c>
      <c r="P161" s="1">
        <f t="shared" si="121"/>
        <v>0</v>
      </c>
      <c r="Q161" s="1">
        <f t="shared" si="102"/>
        <v>0</v>
      </c>
      <c r="R161" s="1">
        <f t="shared" si="102"/>
        <v>0</v>
      </c>
      <c r="S161" s="1">
        <f t="shared" si="102"/>
        <v>0</v>
      </c>
      <c r="T161" s="1">
        <f t="shared" si="102"/>
        <v>0</v>
      </c>
      <c r="U161" s="1">
        <f t="shared" si="102"/>
        <v>0</v>
      </c>
      <c r="V161" s="1">
        <f t="shared" si="102"/>
        <v>0</v>
      </c>
      <c r="W161" s="1">
        <f t="shared" si="118"/>
        <v>0</v>
      </c>
      <c r="X161"/>
      <c r="Y161" s="723" t="s">
        <v>838</v>
      </c>
      <c r="Z161" s="723" t="s">
        <v>838</v>
      </c>
      <c r="AA161" s="723" t="s">
        <v>838</v>
      </c>
      <c r="AB161" s="723" t="s">
        <v>838</v>
      </c>
      <c r="AC161" s="723" t="s">
        <v>838</v>
      </c>
      <c r="AD161" s="723" t="s">
        <v>838</v>
      </c>
      <c r="AE161" s="723" t="s">
        <v>838</v>
      </c>
      <c r="AF161" s="723" t="s">
        <v>838</v>
      </c>
      <c r="AG161" s="723" t="s">
        <v>838</v>
      </c>
      <c r="AH161" s="723" t="s">
        <v>838</v>
      </c>
      <c r="AI161" s="723" t="s">
        <v>838</v>
      </c>
      <c r="AJ161" s="723" t="s">
        <v>838</v>
      </c>
      <c r="AK161" s="723" t="s">
        <v>838</v>
      </c>
      <c r="AL161"/>
      <c r="AM161"/>
      <c r="AN161" s="581">
        <f t="shared" si="123"/>
        <v>2</v>
      </c>
      <c r="AO161" s="444" t="str">
        <f t="shared" si="124"/>
        <v>LR3</v>
      </c>
      <c r="AP161" s="474" t="str">
        <f t="shared" si="117"/>
        <v>地域環境への配慮</v>
      </c>
      <c r="AQ161" s="429">
        <f t="shared" si="129"/>
        <v>0.33333333333333331</v>
      </c>
      <c r="AR161" s="429">
        <f t="shared" si="130"/>
        <v>0.33333333333333331</v>
      </c>
      <c r="AS161" s="429">
        <f t="shared" si="131"/>
        <v>0.33333333333333331</v>
      </c>
      <c r="AT161" s="429">
        <f t="shared" si="132"/>
        <v>0.33333333333333331</v>
      </c>
      <c r="AU161" s="429">
        <f t="shared" si="133"/>
        <v>0.33333333333333331</v>
      </c>
      <c r="AV161" s="429">
        <f t="shared" si="134"/>
        <v>0.33333333333333331</v>
      </c>
      <c r="AW161" s="429">
        <f t="shared" si="135"/>
        <v>0.33333333333333331</v>
      </c>
      <c r="AX161" s="429">
        <f t="shared" si="136"/>
        <v>0.33333333333333331</v>
      </c>
      <c r="AY161" s="429">
        <f t="shared" si="137"/>
        <v>0.33333333333333331</v>
      </c>
      <c r="AZ161" s="429">
        <f t="shared" si="138"/>
        <v>0.33333333333333331</v>
      </c>
      <c r="BA161" s="399">
        <f t="shared" si="125"/>
        <v>0</v>
      </c>
      <c r="BB161" s="363">
        <f t="shared" si="126"/>
        <v>0</v>
      </c>
      <c r="BC161" s="363">
        <f t="shared" si="127"/>
        <v>0</v>
      </c>
      <c r="BD161"/>
      <c r="BE161" s="387">
        <v>2</v>
      </c>
      <c r="BF161" s="444" t="s">
        <v>120</v>
      </c>
      <c r="BG161" s="474" t="s">
        <v>471</v>
      </c>
      <c r="BH161" s="429">
        <v>0.33333333333333331</v>
      </c>
      <c r="BI161" s="429">
        <v>0.33333333333333331</v>
      </c>
      <c r="BJ161" s="429">
        <v>0.33333333333333331</v>
      </c>
      <c r="BK161" s="429">
        <v>0.33333333333333331</v>
      </c>
      <c r="BL161" s="429">
        <v>0.33333333333333331</v>
      </c>
      <c r="BM161" s="429">
        <v>0.33333333333333331</v>
      </c>
      <c r="BN161" s="429">
        <v>0.33333333333333331</v>
      </c>
      <c r="BO161" s="429">
        <v>0.33333333333333331</v>
      </c>
      <c r="BP161" s="429">
        <v>0.33333333333333331</v>
      </c>
      <c r="BQ161" s="429">
        <v>0.33333333333333331</v>
      </c>
      <c r="BR161" s="547">
        <v>0</v>
      </c>
      <c r="BS161" s="429">
        <v>0</v>
      </c>
      <c r="BT161" s="429">
        <v>0</v>
      </c>
      <c r="BU161"/>
      <c r="BV161" s="387">
        <v>2</v>
      </c>
      <c r="BW161" s="444" t="s">
        <v>120</v>
      </c>
      <c r="BX161" s="474" t="s">
        <v>471</v>
      </c>
      <c r="BY161" s="429">
        <f t="shared" si="139"/>
        <v>0.33333333333333331</v>
      </c>
      <c r="BZ161" s="429">
        <f t="shared" si="139"/>
        <v>0.33333333333333331</v>
      </c>
      <c r="CA161" s="429">
        <f t="shared" si="139"/>
        <v>0.33333333333333331</v>
      </c>
      <c r="CB161" s="429">
        <f t="shared" si="139"/>
        <v>0.33333333333333331</v>
      </c>
      <c r="CC161" s="429">
        <f t="shared" si="139"/>
        <v>0.33333333333333331</v>
      </c>
      <c r="CD161" s="429">
        <f t="shared" si="139"/>
        <v>0.33333333333333331</v>
      </c>
      <c r="CE161" s="429">
        <f t="shared" si="139"/>
        <v>0.33333333333333331</v>
      </c>
      <c r="CF161" s="429">
        <f t="shared" si="139"/>
        <v>0.33333333333333331</v>
      </c>
      <c r="CG161" s="429">
        <f t="shared" si="139"/>
        <v>0.33333333333333331</v>
      </c>
      <c r="CH161" s="429">
        <f t="shared" si="139"/>
        <v>0.33333333333333331</v>
      </c>
      <c r="CI161" s="547"/>
      <c r="CJ161" s="429"/>
      <c r="CK161" s="429"/>
      <c r="CL161"/>
      <c r="CM161" s="387">
        <v>2</v>
      </c>
      <c r="CN161" s="444" t="s">
        <v>120</v>
      </c>
      <c r="CO161" s="474" t="s">
        <v>471</v>
      </c>
      <c r="CP161" s="429">
        <f t="shared" si="140"/>
        <v>0.33333333333333331</v>
      </c>
      <c r="CQ161" s="429">
        <f t="shared" si="140"/>
        <v>0.33333333333333331</v>
      </c>
      <c r="CR161" s="429">
        <f t="shared" si="140"/>
        <v>0.33333333333333331</v>
      </c>
      <c r="CS161" s="429">
        <f t="shared" si="140"/>
        <v>0.33333333333333331</v>
      </c>
      <c r="CT161" s="429">
        <f t="shared" si="140"/>
        <v>0.33333333333333331</v>
      </c>
      <c r="CU161" s="429">
        <f t="shared" si="140"/>
        <v>0.33333333333333331</v>
      </c>
      <c r="CV161" s="429">
        <f t="shared" si="140"/>
        <v>0.33333333333333331</v>
      </c>
      <c r="CW161" s="429">
        <f t="shared" si="140"/>
        <v>0.33333333333333331</v>
      </c>
      <c r="CX161" s="429">
        <f t="shared" si="140"/>
        <v>0.33333333333333331</v>
      </c>
      <c r="CY161" s="429">
        <f t="shared" si="140"/>
        <v>0.33333333333333331</v>
      </c>
      <c r="CZ161" s="547"/>
      <c r="DA161" s="429"/>
      <c r="DB161" s="429"/>
      <c r="DC161"/>
    </row>
    <row r="162" spans="1:107" x14ac:dyDescent="0.15">
      <c r="B162" s="290"/>
      <c r="C162" s="263">
        <v>2.1</v>
      </c>
      <c r="D162" s="254" t="s">
        <v>404</v>
      </c>
      <c r="E162" s="264"/>
      <c r="F162" s="739"/>
      <c r="G162"/>
      <c r="H162" s="778">
        <f>IF(SUMPRODUCT($Y$7:$AH$7,K162:T162)=0,0,SUMPRODUCT($Y$7:$AH$7,Y162:AH162)/SUMPRODUCT($Y$7:$AH$7,K162:T162))</f>
        <v>4</v>
      </c>
      <c r="I162" s="796">
        <f>IF(SUMPRODUCT($AI$7:$AK$7,U162:W162)=0,0,SUMPRODUCT($AI$7:$AK$7,AI162:AK164)/SUMPRODUCT($AI$7:$AK$7,U162:W162))</f>
        <v>0</v>
      </c>
      <c r="J162"/>
      <c r="K162" s="1">
        <f t="shared" si="122"/>
        <v>1</v>
      </c>
      <c r="L162" s="1">
        <f t="shared" si="122"/>
        <v>0</v>
      </c>
      <c r="M162" s="1">
        <f t="shared" si="122"/>
        <v>0</v>
      </c>
      <c r="N162" s="1">
        <f t="shared" si="121"/>
        <v>0</v>
      </c>
      <c r="O162" s="1">
        <f t="shared" si="121"/>
        <v>0</v>
      </c>
      <c r="P162" s="1">
        <f t="shared" si="121"/>
        <v>0</v>
      </c>
      <c r="Q162" s="1">
        <f t="shared" si="102"/>
        <v>0</v>
      </c>
      <c r="R162" s="1">
        <f t="shared" si="102"/>
        <v>0</v>
      </c>
      <c r="S162" s="1">
        <f t="shared" si="102"/>
        <v>0</v>
      </c>
      <c r="T162" s="1">
        <f t="shared" si="102"/>
        <v>0</v>
      </c>
      <c r="U162" s="1">
        <f t="shared" si="102"/>
        <v>0</v>
      </c>
      <c r="V162" s="1">
        <f t="shared" si="102"/>
        <v>0</v>
      </c>
      <c r="W162" s="1">
        <f t="shared" si="118"/>
        <v>0</v>
      </c>
      <c r="X162"/>
      <c r="Y162" s="679">
        <v>4</v>
      </c>
      <c r="Z162" s="679"/>
      <c r="AA162" s="679"/>
      <c r="AB162" s="679"/>
      <c r="AC162" s="679"/>
      <c r="AD162" s="679"/>
      <c r="AE162" s="679"/>
      <c r="AF162" s="679"/>
      <c r="AG162" s="679"/>
      <c r="AH162" s="679"/>
      <c r="AI162" s="707"/>
      <c r="AJ162" s="707"/>
      <c r="AK162" s="707"/>
      <c r="AL162"/>
      <c r="AN162" s="582" t="str">
        <f t="shared" si="123"/>
        <v>2.1</v>
      </c>
      <c r="AO162" s="425" t="str">
        <f t="shared" si="124"/>
        <v>LR3 2</v>
      </c>
      <c r="AP162" s="443" t="str">
        <f t="shared" si="117"/>
        <v>大気汚染防止</v>
      </c>
      <c r="AQ162" s="371">
        <f t="shared" si="129"/>
        <v>0.25</v>
      </c>
      <c r="AR162" s="371">
        <f t="shared" si="130"/>
        <v>0.25</v>
      </c>
      <c r="AS162" s="371">
        <f t="shared" si="131"/>
        <v>0.25</v>
      </c>
      <c r="AT162" s="371">
        <f t="shared" si="132"/>
        <v>0.25</v>
      </c>
      <c r="AU162" s="371">
        <f t="shared" si="133"/>
        <v>0.25</v>
      </c>
      <c r="AV162" s="371">
        <f t="shared" si="134"/>
        <v>0.25</v>
      </c>
      <c r="AW162" s="371">
        <f t="shared" si="135"/>
        <v>0.25</v>
      </c>
      <c r="AX162" s="371">
        <f t="shared" si="136"/>
        <v>0.25</v>
      </c>
      <c r="AY162" s="371">
        <f t="shared" si="137"/>
        <v>0.25</v>
      </c>
      <c r="AZ162" s="371">
        <f t="shared" si="138"/>
        <v>0.25</v>
      </c>
      <c r="BA162" s="369">
        <f t="shared" si="125"/>
        <v>0</v>
      </c>
      <c r="BB162" s="368">
        <f t="shared" si="126"/>
        <v>0</v>
      </c>
      <c r="BC162" s="368">
        <f t="shared" si="127"/>
        <v>0</v>
      </c>
      <c r="BE162" s="376" t="s">
        <v>629</v>
      </c>
      <c r="BF162" s="425" t="s">
        <v>121</v>
      </c>
      <c r="BG162" s="443" t="s">
        <v>472</v>
      </c>
      <c r="BH162" s="371">
        <v>0.25</v>
      </c>
      <c r="BI162" s="371">
        <v>0.25</v>
      </c>
      <c r="BJ162" s="371">
        <v>0.25</v>
      </c>
      <c r="BK162" s="371">
        <v>0.25</v>
      </c>
      <c r="BL162" s="371">
        <v>0.25</v>
      </c>
      <c r="BM162" s="371">
        <v>0.25</v>
      </c>
      <c r="BN162" s="371">
        <v>0.25</v>
      </c>
      <c r="BO162" s="371">
        <v>0.25</v>
      </c>
      <c r="BP162" s="371">
        <v>0.25</v>
      </c>
      <c r="BQ162" s="371">
        <v>0.25</v>
      </c>
      <c r="BR162" s="373"/>
      <c r="BS162" s="371"/>
      <c r="BT162" s="371"/>
      <c r="BV162" s="376" t="s">
        <v>629</v>
      </c>
      <c r="BW162" s="425" t="s">
        <v>121</v>
      </c>
      <c r="BX162" s="443" t="s">
        <v>472</v>
      </c>
      <c r="BY162" s="371">
        <v>0.25</v>
      </c>
      <c r="BZ162" s="371">
        <v>0.25</v>
      </c>
      <c r="CA162" s="371">
        <v>0.25</v>
      </c>
      <c r="CB162" s="371">
        <v>0.25</v>
      </c>
      <c r="CC162" s="371">
        <v>0.25</v>
      </c>
      <c r="CD162" s="371">
        <v>0.25</v>
      </c>
      <c r="CE162" s="371">
        <v>0.25</v>
      </c>
      <c r="CF162" s="371">
        <v>0.25</v>
      </c>
      <c r="CG162" s="371">
        <v>0.25</v>
      </c>
      <c r="CH162" s="371">
        <v>0.25</v>
      </c>
      <c r="CI162" s="373"/>
      <c r="CJ162" s="371"/>
      <c r="CK162" s="371"/>
      <c r="CM162" s="376" t="s">
        <v>714</v>
      </c>
      <c r="CN162" s="425" t="s">
        <v>121</v>
      </c>
      <c r="CO162" s="443" t="s">
        <v>472</v>
      </c>
      <c r="CP162" s="371">
        <v>0.25</v>
      </c>
      <c r="CQ162" s="371">
        <v>0.25</v>
      </c>
      <c r="CR162" s="371">
        <v>0.25</v>
      </c>
      <c r="CS162" s="371">
        <v>0.25</v>
      </c>
      <c r="CT162" s="371">
        <v>0.25</v>
      </c>
      <c r="CU162" s="371">
        <v>0.25</v>
      </c>
      <c r="CV162" s="371">
        <v>0.25</v>
      </c>
      <c r="CW162" s="371">
        <v>0.25</v>
      </c>
      <c r="CX162" s="371">
        <v>0.25</v>
      </c>
      <c r="CY162" s="371">
        <v>0.25</v>
      </c>
      <c r="CZ162" s="373"/>
      <c r="DA162" s="371"/>
      <c r="DB162" s="371"/>
    </row>
    <row r="163" spans="1:107" ht="14.25" thickBot="1" x14ac:dyDescent="0.2">
      <c r="B163" s="290"/>
      <c r="C163" s="263">
        <v>2.2000000000000002</v>
      </c>
      <c r="D163" s="254" t="s">
        <v>405</v>
      </c>
      <c r="E163" s="264"/>
      <c r="F163" s="739"/>
      <c r="G163"/>
      <c r="H163" s="776">
        <f>IF(SUMPRODUCT($Y$7:$AH$7,K163:T163)=0,0,SUMPRODUCT($Y$7:$AH$7,Y163:AH163)/SUMPRODUCT($Y$7:$AH$7,K163:T163))</f>
        <v>4</v>
      </c>
      <c r="I163" s="795">
        <f>IF(SUMPRODUCT($AI$7:$AK$7,U163:W163)=0,0,SUMPRODUCT($AI$7:$AK$7,AI163:AK165)/SUMPRODUCT($AI$7:$AK$7,U163:W163))</f>
        <v>0</v>
      </c>
      <c r="J163"/>
      <c r="K163" s="1">
        <f t="shared" si="122"/>
        <v>1</v>
      </c>
      <c r="L163" s="1">
        <f t="shared" si="122"/>
        <v>0</v>
      </c>
      <c r="M163" s="1">
        <f t="shared" si="122"/>
        <v>0</v>
      </c>
      <c r="N163" s="1">
        <f t="shared" si="121"/>
        <v>0</v>
      </c>
      <c r="O163" s="1">
        <f t="shared" si="121"/>
        <v>0</v>
      </c>
      <c r="P163" s="1">
        <f t="shared" si="121"/>
        <v>0</v>
      </c>
      <c r="Q163" s="1">
        <f t="shared" si="102"/>
        <v>0</v>
      </c>
      <c r="R163" s="1">
        <f t="shared" si="102"/>
        <v>0</v>
      </c>
      <c r="S163" s="1">
        <f t="shared" si="102"/>
        <v>0</v>
      </c>
      <c r="T163" s="1">
        <f t="shared" si="102"/>
        <v>0</v>
      </c>
      <c r="U163" s="1">
        <f t="shared" si="102"/>
        <v>0</v>
      </c>
      <c r="V163" s="1">
        <f t="shared" si="102"/>
        <v>0</v>
      </c>
      <c r="W163" s="1">
        <f t="shared" si="118"/>
        <v>0</v>
      </c>
      <c r="X163"/>
      <c r="Y163" s="674">
        <v>4</v>
      </c>
      <c r="Z163" s="674"/>
      <c r="AA163" s="674"/>
      <c r="AB163" s="674"/>
      <c r="AC163" s="674"/>
      <c r="AD163" s="674"/>
      <c r="AE163" s="674"/>
      <c r="AF163" s="674"/>
      <c r="AG163" s="674"/>
      <c r="AH163" s="674"/>
      <c r="AI163" s="683"/>
      <c r="AJ163" s="683"/>
      <c r="AK163" s="683"/>
      <c r="AL163"/>
      <c r="AN163" s="582" t="str">
        <f t="shared" si="123"/>
        <v>2.2</v>
      </c>
      <c r="AO163" s="425" t="str">
        <f t="shared" si="124"/>
        <v>LR3 2</v>
      </c>
      <c r="AP163" s="443" t="str">
        <f t="shared" si="117"/>
        <v>温熱環境悪化の改善</v>
      </c>
      <c r="AQ163" s="569">
        <f t="shared" si="129"/>
        <v>0.5</v>
      </c>
      <c r="AR163" s="569">
        <f t="shared" si="130"/>
        <v>0.5</v>
      </c>
      <c r="AS163" s="569">
        <f t="shared" si="131"/>
        <v>0.5</v>
      </c>
      <c r="AT163" s="569">
        <f t="shared" si="132"/>
        <v>0.5</v>
      </c>
      <c r="AU163" s="569">
        <f t="shared" si="133"/>
        <v>0.5</v>
      </c>
      <c r="AV163" s="569">
        <f t="shared" si="134"/>
        <v>0.5</v>
      </c>
      <c r="AW163" s="569">
        <f t="shared" si="135"/>
        <v>0.5</v>
      </c>
      <c r="AX163" s="569">
        <f t="shared" si="136"/>
        <v>0.5</v>
      </c>
      <c r="AY163" s="569">
        <f t="shared" si="137"/>
        <v>0.5</v>
      </c>
      <c r="AZ163" s="569">
        <f t="shared" si="138"/>
        <v>0.5</v>
      </c>
      <c r="BA163" s="402">
        <f t="shared" si="125"/>
        <v>0</v>
      </c>
      <c r="BB163" s="401">
        <f t="shared" si="126"/>
        <v>0</v>
      </c>
      <c r="BC163" s="401">
        <f t="shared" si="127"/>
        <v>0</v>
      </c>
      <c r="BE163" s="376" t="s">
        <v>631</v>
      </c>
      <c r="BF163" s="425" t="s">
        <v>121</v>
      </c>
      <c r="BG163" s="443" t="s">
        <v>669</v>
      </c>
      <c r="BH163" s="569">
        <v>0.5</v>
      </c>
      <c r="BI163" s="569">
        <v>0.5</v>
      </c>
      <c r="BJ163" s="569">
        <v>0.5</v>
      </c>
      <c r="BK163" s="569">
        <v>0.5</v>
      </c>
      <c r="BL163" s="569">
        <v>0.5</v>
      </c>
      <c r="BM163" s="569">
        <v>0.5</v>
      </c>
      <c r="BN163" s="569">
        <v>0.5</v>
      </c>
      <c r="BO163" s="569">
        <v>0.5</v>
      </c>
      <c r="BP163" s="569">
        <v>0.5</v>
      </c>
      <c r="BQ163" s="569">
        <v>0.5</v>
      </c>
      <c r="BR163" s="570"/>
      <c r="BS163" s="569"/>
      <c r="BT163" s="569"/>
      <c r="BV163" s="376" t="s">
        <v>631</v>
      </c>
      <c r="BW163" s="425" t="s">
        <v>121</v>
      </c>
      <c r="BX163" s="443" t="s">
        <v>669</v>
      </c>
      <c r="BY163" s="569">
        <v>0.5</v>
      </c>
      <c r="BZ163" s="569">
        <v>0.5</v>
      </c>
      <c r="CA163" s="569">
        <v>0.5</v>
      </c>
      <c r="CB163" s="569">
        <v>0.5</v>
      </c>
      <c r="CC163" s="569">
        <v>0.5</v>
      </c>
      <c r="CD163" s="569">
        <v>0.5</v>
      </c>
      <c r="CE163" s="569">
        <v>0.5</v>
      </c>
      <c r="CF163" s="569">
        <v>0.5</v>
      </c>
      <c r="CG163" s="569">
        <v>0.5</v>
      </c>
      <c r="CH163" s="569">
        <v>0.5</v>
      </c>
      <c r="CI163" s="570"/>
      <c r="CJ163" s="569"/>
      <c r="CK163" s="569"/>
      <c r="CM163" s="376" t="s">
        <v>715</v>
      </c>
      <c r="CN163" s="425" t="s">
        <v>121</v>
      </c>
      <c r="CO163" s="443" t="s">
        <v>716</v>
      </c>
      <c r="CP163" s="569">
        <v>0.5</v>
      </c>
      <c r="CQ163" s="569">
        <v>0.5</v>
      </c>
      <c r="CR163" s="569">
        <v>0.5</v>
      </c>
      <c r="CS163" s="569">
        <v>0.5</v>
      </c>
      <c r="CT163" s="569">
        <v>0.5</v>
      </c>
      <c r="CU163" s="569">
        <v>0.5</v>
      </c>
      <c r="CV163" s="569">
        <v>0.5</v>
      </c>
      <c r="CW163" s="569">
        <v>0.5</v>
      </c>
      <c r="CX163" s="569">
        <v>0.5</v>
      </c>
      <c r="CY163" s="569">
        <v>0.5</v>
      </c>
      <c r="CZ163" s="570"/>
      <c r="DA163" s="569"/>
      <c r="DB163" s="569"/>
    </row>
    <row r="164" spans="1:107" ht="14.25" thickBot="1" x14ac:dyDescent="0.2">
      <c r="B164" s="290"/>
      <c r="C164" s="314">
        <v>2.2999999999999998</v>
      </c>
      <c r="D164" s="254" t="s">
        <v>406</v>
      </c>
      <c r="E164" s="264"/>
      <c r="F164" s="739"/>
      <c r="G164"/>
      <c r="H164" s="792"/>
      <c r="I164" s="722"/>
      <c r="J164"/>
      <c r="K164" s="1">
        <f t="shared" si="122"/>
        <v>0</v>
      </c>
      <c r="L164" s="1">
        <f t="shared" si="122"/>
        <v>0</v>
      </c>
      <c r="M164" s="1">
        <f t="shared" si="122"/>
        <v>0</v>
      </c>
      <c r="N164" s="1">
        <f t="shared" si="121"/>
        <v>0</v>
      </c>
      <c r="O164" s="1">
        <f t="shared" si="121"/>
        <v>0</v>
      </c>
      <c r="P164" s="1">
        <f t="shared" si="121"/>
        <v>0</v>
      </c>
      <c r="Q164" s="1">
        <f t="shared" si="102"/>
        <v>0</v>
      </c>
      <c r="R164" s="1">
        <f t="shared" si="102"/>
        <v>0</v>
      </c>
      <c r="S164" s="1">
        <f t="shared" si="102"/>
        <v>0</v>
      </c>
      <c r="T164" s="1">
        <f t="shared" si="102"/>
        <v>0</v>
      </c>
      <c r="U164" s="1">
        <f t="shared" si="102"/>
        <v>0</v>
      </c>
      <c r="V164" s="1">
        <f t="shared" si="102"/>
        <v>0</v>
      </c>
      <c r="W164" s="1">
        <f t="shared" si="118"/>
        <v>0</v>
      </c>
      <c r="X164"/>
      <c r="Y164" s="723" t="s">
        <v>838</v>
      </c>
      <c r="Z164" s="723" t="s">
        <v>838</v>
      </c>
      <c r="AA164" s="723" t="s">
        <v>838</v>
      </c>
      <c r="AB164" s="723" t="s">
        <v>838</v>
      </c>
      <c r="AC164" s="723" t="s">
        <v>838</v>
      </c>
      <c r="AD164" s="723" t="s">
        <v>838</v>
      </c>
      <c r="AE164" s="723" t="s">
        <v>838</v>
      </c>
      <c r="AF164" s="723" t="s">
        <v>838</v>
      </c>
      <c r="AG164" s="723" t="s">
        <v>838</v>
      </c>
      <c r="AH164" s="723" t="s">
        <v>838</v>
      </c>
      <c r="AI164" s="723" t="s">
        <v>838</v>
      </c>
      <c r="AJ164" s="723" t="s">
        <v>838</v>
      </c>
      <c r="AK164" s="723" t="s">
        <v>838</v>
      </c>
      <c r="AL164"/>
      <c r="AN164" s="582" t="str">
        <f t="shared" si="123"/>
        <v>2.3</v>
      </c>
      <c r="AO164" s="425" t="str">
        <f t="shared" si="124"/>
        <v>LR3 2</v>
      </c>
      <c r="AP164" s="443" t="str">
        <f t="shared" si="117"/>
        <v>地域インフラへの負荷抑制</v>
      </c>
      <c r="AQ164" s="569">
        <f t="shared" si="129"/>
        <v>0.25</v>
      </c>
      <c r="AR164" s="569">
        <f t="shared" si="130"/>
        <v>0.25</v>
      </c>
      <c r="AS164" s="569">
        <f t="shared" si="131"/>
        <v>0.25</v>
      </c>
      <c r="AT164" s="569">
        <f t="shared" si="132"/>
        <v>0.25</v>
      </c>
      <c r="AU164" s="569">
        <f t="shared" si="133"/>
        <v>0.25</v>
      </c>
      <c r="AV164" s="569">
        <f t="shared" si="134"/>
        <v>0.25</v>
      </c>
      <c r="AW164" s="569">
        <f t="shared" si="135"/>
        <v>0.25</v>
      </c>
      <c r="AX164" s="569">
        <f t="shared" si="136"/>
        <v>0.25</v>
      </c>
      <c r="AY164" s="569">
        <f t="shared" si="137"/>
        <v>0.25</v>
      </c>
      <c r="AZ164" s="569">
        <f t="shared" si="138"/>
        <v>0.25</v>
      </c>
      <c r="BA164" s="402">
        <f t="shared" si="125"/>
        <v>0</v>
      </c>
      <c r="BB164" s="401">
        <f t="shared" si="126"/>
        <v>0</v>
      </c>
      <c r="BC164" s="401">
        <f t="shared" si="127"/>
        <v>0</v>
      </c>
      <c r="BE164" s="376" t="s">
        <v>670</v>
      </c>
      <c r="BF164" s="425" t="s">
        <v>121</v>
      </c>
      <c r="BG164" s="443" t="s">
        <v>447</v>
      </c>
      <c r="BH164" s="569">
        <v>0.25</v>
      </c>
      <c r="BI164" s="569">
        <v>0.25</v>
      </c>
      <c r="BJ164" s="569">
        <v>0.25</v>
      </c>
      <c r="BK164" s="569">
        <v>0.25</v>
      </c>
      <c r="BL164" s="569">
        <v>0.25</v>
      </c>
      <c r="BM164" s="569">
        <v>0.25</v>
      </c>
      <c r="BN164" s="569">
        <v>0.25</v>
      </c>
      <c r="BO164" s="569">
        <v>0.25</v>
      </c>
      <c r="BP164" s="569">
        <v>0.25</v>
      </c>
      <c r="BQ164" s="569">
        <v>0.25</v>
      </c>
      <c r="BR164" s="570"/>
      <c r="BS164" s="569"/>
      <c r="BT164" s="569"/>
      <c r="BV164" s="376" t="s">
        <v>670</v>
      </c>
      <c r="BW164" s="425" t="s">
        <v>121</v>
      </c>
      <c r="BX164" s="443" t="s">
        <v>447</v>
      </c>
      <c r="BY164" s="569">
        <v>0.25</v>
      </c>
      <c r="BZ164" s="569">
        <v>0.25</v>
      </c>
      <c r="CA164" s="569">
        <v>0.25</v>
      </c>
      <c r="CB164" s="569">
        <v>0.25</v>
      </c>
      <c r="CC164" s="569">
        <v>0.25</v>
      </c>
      <c r="CD164" s="569">
        <v>0.25</v>
      </c>
      <c r="CE164" s="569">
        <v>0.25</v>
      </c>
      <c r="CF164" s="569">
        <v>0.25</v>
      </c>
      <c r="CG164" s="569">
        <v>0.25</v>
      </c>
      <c r="CH164" s="569">
        <v>0.25</v>
      </c>
      <c r="CI164" s="570"/>
      <c r="CJ164" s="569"/>
      <c r="CK164" s="569"/>
      <c r="CM164" s="376" t="s">
        <v>717</v>
      </c>
      <c r="CN164" s="425" t="s">
        <v>121</v>
      </c>
      <c r="CO164" s="443" t="s">
        <v>447</v>
      </c>
      <c r="CP164" s="569">
        <v>0.25</v>
      </c>
      <c r="CQ164" s="569">
        <v>0.25</v>
      </c>
      <c r="CR164" s="569">
        <v>0.25</v>
      </c>
      <c r="CS164" s="569">
        <v>0.25</v>
      </c>
      <c r="CT164" s="569">
        <v>0.25</v>
      </c>
      <c r="CU164" s="569">
        <v>0.25</v>
      </c>
      <c r="CV164" s="569">
        <v>0.25</v>
      </c>
      <c r="CW164" s="569">
        <v>0.25</v>
      </c>
      <c r="CX164" s="569">
        <v>0.25</v>
      </c>
      <c r="CY164" s="569">
        <v>0.25</v>
      </c>
      <c r="CZ164" s="570"/>
      <c r="DA164" s="569"/>
      <c r="DB164" s="569"/>
    </row>
    <row r="165" spans="1:107" x14ac:dyDescent="0.15">
      <c r="B165" s="293"/>
      <c r="C165" s="316"/>
      <c r="D165" s="211">
        <v>1</v>
      </c>
      <c r="E165" s="223" t="s">
        <v>407</v>
      </c>
      <c r="F165" s="739"/>
      <c r="G165"/>
      <c r="H165" s="778">
        <f>IF(SUMPRODUCT($Y$7:$AH$7,K165:T165)=0,0,SUMPRODUCT($Y$7:$AH$7,Y165:AH165)/SUMPRODUCT($Y$7:$AH$7,K165:T165))</f>
        <v>4</v>
      </c>
      <c r="I165" s="796">
        <f>IF(SUMPRODUCT($AI$7:$AK$7,U165:W165)=0,0,SUMPRODUCT($AI$7:$AK$7,AI165:AK167)/SUMPRODUCT($AI$7:$AK$7,U165:W165))</f>
        <v>0</v>
      </c>
      <c r="J165"/>
      <c r="K165" s="1">
        <f t="shared" si="122"/>
        <v>1</v>
      </c>
      <c r="L165" s="1">
        <f t="shared" si="122"/>
        <v>0</v>
      </c>
      <c r="M165" s="1">
        <f t="shared" si="122"/>
        <v>0</v>
      </c>
      <c r="N165" s="1">
        <f t="shared" si="121"/>
        <v>0</v>
      </c>
      <c r="O165" s="1">
        <f t="shared" si="121"/>
        <v>0</v>
      </c>
      <c r="P165" s="1">
        <f t="shared" si="121"/>
        <v>0</v>
      </c>
      <c r="Q165" s="1">
        <f t="shared" si="102"/>
        <v>0</v>
      </c>
      <c r="R165" s="1">
        <f t="shared" si="102"/>
        <v>0</v>
      </c>
      <c r="S165" s="1">
        <f t="shared" si="102"/>
        <v>0</v>
      </c>
      <c r="T165" s="1">
        <f t="shared" si="102"/>
        <v>0</v>
      </c>
      <c r="U165" s="1">
        <f t="shared" si="102"/>
        <v>0</v>
      </c>
      <c r="V165" s="1">
        <f t="shared" si="102"/>
        <v>0</v>
      </c>
      <c r="W165" s="1">
        <f t="shared" si="118"/>
        <v>0</v>
      </c>
      <c r="X165"/>
      <c r="Y165" s="679">
        <v>4</v>
      </c>
      <c r="Z165" s="679"/>
      <c r="AA165" s="679"/>
      <c r="AB165" s="679"/>
      <c r="AC165" s="679"/>
      <c r="AD165" s="679"/>
      <c r="AE165" s="679"/>
      <c r="AF165" s="679"/>
      <c r="AG165" s="679"/>
      <c r="AH165" s="679"/>
      <c r="AI165" s="679"/>
      <c r="AJ165" s="679"/>
      <c r="AK165" s="679"/>
      <c r="AL165"/>
      <c r="AN165" s="376" t="str">
        <f t="shared" si="123"/>
        <v>2.3.1</v>
      </c>
      <c r="AO165" s="425" t="str">
        <f t="shared" si="124"/>
        <v>LR3 2.3</v>
      </c>
      <c r="AP165" s="426" t="str">
        <f t="shared" si="117"/>
        <v>雨水排水負荷低減</v>
      </c>
      <c r="AQ165" s="371">
        <f t="shared" si="129"/>
        <v>0.25</v>
      </c>
      <c r="AR165" s="371">
        <f t="shared" si="130"/>
        <v>0.25</v>
      </c>
      <c r="AS165" s="371">
        <f t="shared" si="131"/>
        <v>0.25</v>
      </c>
      <c r="AT165" s="371">
        <f t="shared" si="132"/>
        <v>0.25</v>
      </c>
      <c r="AU165" s="371">
        <f t="shared" si="133"/>
        <v>0.25</v>
      </c>
      <c r="AV165" s="371">
        <f t="shared" si="134"/>
        <v>0.25</v>
      </c>
      <c r="AW165" s="371">
        <f t="shared" si="135"/>
        <v>0.25</v>
      </c>
      <c r="AX165" s="371">
        <f t="shared" si="136"/>
        <v>0.25</v>
      </c>
      <c r="AY165" s="371">
        <f t="shared" si="137"/>
        <v>0.25</v>
      </c>
      <c r="AZ165" s="371">
        <f t="shared" si="138"/>
        <v>0.25</v>
      </c>
      <c r="BA165" s="402">
        <f t="shared" si="125"/>
        <v>0</v>
      </c>
      <c r="BB165" s="401">
        <f t="shared" si="126"/>
        <v>0</v>
      </c>
      <c r="BC165" s="401">
        <f t="shared" si="127"/>
        <v>0</v>
      </c>
      <c r="BE165" s="376" t="s">
        <v>540</v>
      </c>
      <c r="BF165" s="425" t="s">
        <v>122</v>
      </c>
      <c r="BG165" s="426" t="s">
        <v>671</v>
      </c>
      <c r="BH165" s="371">
        <v>0.25</v>
      </c>
      <c r="BI165" s="371">
        <v>0.25</v>
      </c>
      <c r="BJ165" s="371">
        <v>0.25</v>
      </c>
      <c r="BK165" s="371">
        <v>0.25</v>
      </c>
      <c r="BL165" s="371">
        <v>0.25</v>
      </c>
      <c r="BM165" s="371">
        <v>0.25</v>
      </c>
      <c r="BN165" s="371">
        <v>0.25</v>
      </c>
      <c r="BO165" s="371">
        <v>0.25</v>
      </c>
      <c r="BP165" s="371">
        <v>0.25</v>
      </c>
      <c r="BQ165" s="371">
        <v>0.25</v>
      </c>
      <c r="BR165" s="570"/>
      <c r="BS165" s="569"/>
      <c r="BT165" s="569"/>
      <c r="BV165" s="376" t="s">
        <v>540</v>
      </c>
      <c r="BW165" s="425" t="s">
        <v>122</v>
      </c>
      <c r="BX165" s="426" t="s">
        <v>671</v>
      </c>
      <c r="BY165" s="371">
        <v>0.25</v>
      </c>
      <c r="BZ165" s="371">
        <v>0.25</v>
      </c>
      <c r="CA165" s="371">
        <v>0.25</v>
      </c>
      <c r="CB165" s="371">
        <v>0.25</v>
      </c>
      <c r="CC165" s="371">
        <v>0.25</v>
      </c>
      <c r="CD165" s="371">
        <v>0.25</v>
      </c>
      <c r="CE165" s="371">
        <v>0.25</v>
      </c>
      <c r="CF165" s="371">
        <v>0.25</v>
      </c>
      <c r="CG165" s="371">
        <v>0.25</v>
      </c>
      <c r="CH165" s="371">
        <v>0.25</v>
      </c>
      <c r="CI165" s="570"/>
      <c r="CJ165" s="569"/>
      <c r="CK165" s="569"/>
      <c r="CM165" s="376" t="s">
        <v>718</v>
      </c>
      <c r="CN165" s="425" t="s">
        <v>122</v>
      </c>
      <c r="CO165" s="426" t="s">
        <v>719</v>
      </c>
      <c r="CP165" s="371">
        <v>0.25</v>
      </c>
      <c r="CQ165" s="371">
        <v>0.25</v>
      </c>
      <c r="CR165" s="371">
        <v>0.25</v>
      </c>
      <c r="CS165" s="371">
        <v>0.25</v>
      </c>
      <c r="CT165" s="371">
        <v>0.25</v>
      </c>
      <c r="CU165" s="371">
        <v>0.25</v>
      </c>
      <c r="CV165" s="371">
        <v>0.25</v>
      </c>
      <c r="CW165" s="371">
        <v>0.25</v>
      </c>
      <c r="CX165" s="371">
        <v>0.25</v>
      </c>
      <c r="CY165" s="371">
        <v>0.25</v>
      </c>
      <c r="CZ165" s="570"/>
      <c r="DA165" s="569"/>
      <c r="DB165" s="569"/>
    </row>
    <row r="166" spans="1:107" x14ac:dyDescent="0.15">
      <c r="B166" s="293"/>
      <c r="C166" s="210"/>
      <c r="D166" s="211">
        <v>2</v>
      </c>
      <c r="E166" s="223" t="s">
        <v>408</v>
      </c>
      <c r="F166" s="739"/>
      <c r="G166"/>
      <c r="H166" s="779">
        <f>IF(SUMPRODUCT($Y$7:$AH$7,K166:T166)=0,0,SUMPRODUCT($Y$7:$AH$7,Y166:AH166)/SUMPRODUCT($Y$7:$AH$7,K166:T166))</f>
        <v>4</v>
      </c>
      <c r="I166" s="700">
        <f>IF(SUMPRODUCT($AI$7:$AK$7,U166:W166)=0,0,SUMPRODUCT($AI$7:$AK$7,AI166:AK168)/SUMPRODUCT($AI$7:$AK$7,U166:W166))</f>
        <v>0</v>
      </c>
      <c r="J166"/>
      <c r="K166" s="1">
        <f t="shared" si="122"/>
        <v>1</v>
      </c>
      <c r="L166" s="1">
        <f t="shared" si="122"/>
        <v>0</v>
      </c>
      <c r="M166" s="1">
        <f t="shared" si="122"/>
        <v>0</v>
      </c>
      <c r="N166" s="1">
        <f t="shared" si="121"/>
        <v>0</v>
      </c>
      <c r="O166" s="1">
        <f t="shared" si="121"/>
        <v>0</v>
      </c>
      <c r="P166" s="1">
        <f t="shared" si="121"/>
        <v>0</v>
      </c>
      <c r="Q166" s="1">
        <f t="shared" si="102"/>
        <v>0</v>
      </c>
      <c r="R166" s="1">
        <f t="shared" si="102"/>
        <v>0</v>
      </c>
      <c r="S166" s="1">
        <f t="shared" si="102"/>
        <v>0</v>
      </c>
      <c r="T166" s="1">
        <f t="shared" si="102"/>
        <v>0</v>
      </c>
      <c r="U166" s="1">
        <f t="shared" si="102"/>
        <v>0</v>
      </c>
      <c r="V166" s="1">
        <f t="shared" si="102"/>
        <v>0</v>
      </c>
      <c r="W166" s="1">
        <f t="shared" si="118"/>
        <v>0</v>
      </c>
      <c r="X166"/>
      <c r="Y166" s="681">
        <v>4</v>
      </c>
      <c r="Z166" s="681"/>
      <c r="AA166" s="681"/>
      <c r="AB166" s="681"/>
      <c r="AC166" s="681"/>
      <c r="AD166" s="681"/>
      <c r="AE166" s="681"/>
      <c r="AF166" s="681"/>
      <c r="AG166" s="681"/>
      <c r="AH166" s="681"/>
      <c r="AI166" s="681"/>
      <c r="AJ166" s="681"/>
      <c r="AK166" s="681"/>
      <c r="AL166"/>
      <c r="AN166" s="376" t="str">
        <f t="shared" si="123"/>
        <v>2.3.2</v>
      </c>
      <c r="AO166" s="425" t="str">
        <f t="shared" si="124"/>
        <v>LR3 2.3</v>
      </c>
      <c r="AP166" s="426" t="str">
        <f t="shared" si="117"/>
        <v>汚水処理負荷抑制</v>
      </c>
      <c r="AQ166" s="371">
        <f t="shared" si="129"/>
        <v>0.25</v>
      </c>
      <c r="AR166" s="371">
        <f t="shared" si="130"/>
        <v>0.25</v>
      </c>
      <c r="AS166" s="371">
        <f t="shared" si="131"/>
        <v>0.25</v>
      </c>
      <c r="AT166" s="371">
        <f t="shared" si="132"/>
        <v>0.25</v>
      </c>
      <c r="AU166" s="371">
        <f t="shared" si="133"/>
        <v>0.25</v>
      </c>
      <c r="AV166" s="371">
        <f t="shared" si="134"/>
        <v>0.25</v>
      </c>
      <c r="AW166" s="371">
        <f t="shared" si="135"/>
        <v>0.25</v>
      </c>
      <c r="AX166" s="371">
        <f t="shared" si="136"/>
        <v>0.25</v>
      </c>
      <c r="AY166" s="371">
        <f t="shared" si="137"/>
        <v>0.25</v>
      </c>
      <c r="AZ166" s="371">
        <f t="shared" si="138"/>
        <v>0.25</v>
      </c>
      <c r="BA166" s="402">
        <f t="shared" si="125"/>
        <v>0</v>
      </c>
      <c r="BB166" s="401">
        <f t="shared" si="126"/>
        <v>0</v>
      </c>
      <c r="BC166" s="401">
        <f t="shared" si="127"/>
        <v>0</v>
      </c>
      <c r="BE166" s="376" t="s">
        <v>542</v>
      </c>
      <c r="BF166" s="425" t="s">
        <v>122</v>
      </c>
      <c r="BG166" s="426" t="s">
        <v>672</v>
      </c>
      <c r="BH166" s="371">
        <v>0.25</v>
      </c>
      <c r="BI166" s="371">
        <v>0.25</v>
      </c>
      <c r="BJ166" s="371">
        <v>0.25</v>
      </c>
      <c r="BK166" s="371">
        <v>0.25</v>
      </c>
      <c r="BL166" s="371">
        <v>0.25</v>
      </c>
      <c r="BM166" s="371">
        <v>0.25</v>
      </c>
      <c r="BN166" s="371">
        <v>0.25</v>
      </c>
      <c r="BO166" s="371">
        <v>0.25</v>
      </c>
      <c r="BP166" s="371">
        <v>0.25</v>
      </c>
      <c r="BQ166" s="371">
        <v>0.25</v>
      </c>
      <c r="BR166" s="570"/>
      <c r="BS166" s="569"/>
      <c r="BT166" s="569"/>
      <c r="BV166" s="376" t="s">
        <v>542</v>
      </c>
      <c r="BW166" s="425" t="s">
        <v>122</v>
      </c>
      <c r="BX166" s="426" t="s">
        <v>672</v>
      </c>
      <c r="BY166" s="371">
        <v>0.25</v>
      </c>
      <c r="BZ166" s="371">
        <v>0.25</v>
      </c>
      <c r="CA166" s="371">
        <v>0.25</v>
      </c>
      <c r="CB166" s="371">
        <v>0.25</v>
      </c>
      <c r="CC166" s="371">
        <v>0.25</v>
      </c>
      <c r="CD166" s="371">
        <v>0.25</v>
      </c>
      <c r="CE166" s="371">
        <v>0.25</v>
      </c>
      <c r="CF166" s="371">
        <v>0.25</v>
      </c>
      <c r="CG166" s="371">
        <v>0.25</v>
      </c>
      <c r="CH166" s="371">
        <v>0.25</v>
      </c>
      <c r="CI166" s="570"/>
      <c r="CJ166" s="569"/>
      <c r="CK166" s="569"/>
      <c r="CM166" s="376" t="s">
        <v>720</v>
      </c>
      <c r="CN166" s="425" t="s">
        <v>122</v>
      </c>
      <c r="CO166" s="426" t="s">
        <v>721</v>
      </c>
      <c r="CP166" s="371">
        <v>0.25</v>
      </c>
      <c r="CQ166" s="371">
        <v>0.25</v>
      </c>
      <c r="CR166" s="371">
        <v>0.25</v>
      </c>
      <c r="CS166" s="371">
        <v>0.25</v>
      </c>
      <c r="CT166" s="371">
        <v>0.25</v>
      </c>
      <c r="CU166" s="371">
        <v>0.25</v>
      </c>
      <c r="CV166" s="371">
        <v>0.25</v>
      </c>
      <c r="CW166" s="371">
        <v>0.25</v>
      </c>
      <c r="CX166" s="371">
        <v>0.25</v>
      </c>
      <c r="CY166" s="371">
        <v>0.25</v>
      </c>
      <c r="CZ166" s="570"/>
      <c r="DA166" s="569"/>
      <c r="DB166" s="569"/>
    </row>
    <row r="167" spans="1:107" x14ac:dyDescent="0.15">
      <c r="B167" s="235"/>
      <c r="C167" s="210"/>
      <c r="D167" s="211">
        <v>3</v>
      </c>
      <c r="E167" s="223" t="s">
        <v>409</v>
      </c>
      <c r="F167" s="739"/>
      <c r="G167"/>
      <c r="H167" s="779">
        <f>IF(SUMPRODUCT($Y$7:$AH$7,K167:T167)=0,0,SUMPRODUCT($Y$7:$AH$7,Y167:AH167)/SUMPRODUCT($Y$7:$AH$7,K167:T167))</f>
        <v>4</v>
      </c>
      <c r="I167" s="700">
        <f>IF(SUMPRODUCT($AI$7:$AK$7,U167:W167)=0,0,SUMPRODUCT($AI$7:$AK$7,AI167:AK169)/SUMPRODUCT($AI$7:$AK$7,U167:W167))</f>
        <v>0</v>
      </c>
      <c r="J167"/>
      <c r="K167" s="1">
        <f t="shared" si="122"/>
        <v>1</v>
      </c>
      <c r="L167" s="1">
        <f t="shared" si="122"/>
        <v>0</v>
      </c>
      <c r="M167" s="1">
        <f t="shared" si="122"/>
        <v>0</v>
      </c>
      <c r="N167" s="1">
        <f t="shared" si="121"/>
        <v>0</v>
      </c>
      <c r="O167" s="1">
        <f t="shared" si="121"/>
        <v>0</v>
      </c>
      <c r="P167" s="1">
        <f t="shared" si="121"/>
        <v>0</v>
      </c>
      <c r="Q167" s="1">
        <f t="shared" si="102"/>
        <v>0</v>
      </c>
      <c r="R167" s="1">
        <f t="shared" si="102"/>
        <v>0</v>
      </c>
      <c r="S167" s="1">
        <f t="shared" si="102"/>
        <v>0</v>
      </c>
      <c r="T167" s="1">
        <f t="shared" si="102"/>
        <v>0</v>
      </c>
      <c r="U167" s="1">
        <f t="shared" si="102"/>
        <v>0</v>
      </c>
      <c r="V167" s="1">
        <f t="shared" si="102"/>
        <v>0</v>
      </c>
      <c r="W167" s="1">
        <f t="shared" si="118"/>
        <v>0</v>
      </c>
      <c r="X167"/>
      <c r="Y167" s="681">
        <v>4</v>
      </c>
      <c r="Z167" s="681"/>
      <c r="AA167" s="681"/>
      <c r="AB167" s="681"/>
      <c r="AC167" s="681"/>
      <c r="AD167" s="681"/>
      <c r="AE167" s="681"/>
      <c r="AF167" s="681"/>
      <c r="AG167" s="681"/>
      <c r="AH167" s="681"/>
      <c r="AI167" s="681"/>
      <c r="AJ167" s="681"/>
      <c r="AK167" s="681"/>
      <c r="AL167"/>
      <c r="AN167" s="376" t="str">
        <f t="shared" si="123"/>
        <v>2.3.3</v>
      </c>
      <c r="AO167" s="425" t="str">
        <f t="shared" si="124"/>
        <v>LR3 2.3</v>
      </c>
      <c r="AP167" s="426" t="str">
        <f t="shared" si="117"/>
        <v>交通負荷抑制</v>
      </c>
      <c r="AQ167" s="371">
        <f t="shared" si="129"/>
        <v>0.25</v>
      </c>
      <c r="AR167" s="371">
        <f t="shared" si="130"/>
        <v>0.25</v>
      </c>
      <c r="AS167" s="371">
        <f t="shared" si="131"/>
        <v>0.25</v>
      </c>
      <c r="AT167" s="371">
        <f t="shared" si="132"/>
        <v>0.25</v>
      </c>
      <c r="AU167" s="371">
        <f t="shared" si="133"/>
        <v>0.25</v>
      </c>
      <c r="AV167" s="371">
        <f t="shared" si="134"/>
        <v>0.25</v>
      </c>
      <c r="AW167" s="371">
        <f t="shared" si="135"/>
        <v>0.25</v>
      </c>
      <c r="AX167" s="371">
        <f t="shared" si="136"/>
        <v>0.25</v>
      </c>
      <c r="AY167" s="371">
        <f t="shared" si="137"/>
        <v>0.25</v>
      </c>
      <c r="AZ167" s="371">
        <f t="shared" si="138"/>
        <v>0.25</v>
      </c>
      <c r="BA167" s="402">
        <f t="shared" si="125"/>
        <v>0</v>
      </c>
      <c r="BB167" s="401">
        <f t="shared" si="126"/>
        <v>0</v>
      </c>
      <c r="BC167" s="401">
        <f t="shared" si="127"/>
        <v>0</v>
      </c>
      <c r="BE167" s="376" t="s">
        <v>673</v>
      </c>
      <c r="BF167" s="425" t="s">
        <v>122</v>
      </c>
      <c r="BG167" s="426" t="s">
        <v>473</v>
      </c>
      <c r="BH167" s="371">
        <v>0.25</v>
      </c>
      <c r="BI167" s="371">
        <v>0.25</v>
      </c>
      <c r="BJ167" s="371">
        <v>0.25</v>
      </c>
      <c r="BK167" s="371">
        <v>0.25</v>
      </c>
      <c r="BL167" s="371">
        <v>0.25</v>
      </c>
      <c r="BM167" s="371">
        <v>0.25</v>
      </c>
      <c r="BN167" s="371">
        <v>0.25</v>
      </c>
      <c r="BO167" s="371">
        <v>0.25</v>
      </c>
      <c r="BP167" s="371">
        <v>0.25</v>
      </c>
      <c r="BQ167" s="371">
        <v>0.25</v>
      </c>
      <c r="BR167" s="570"/>
      <c r="BS167" s="569"/>
      <c r="BT167" s="569"/>
      <c r="BV167" s="376" t="s">
        <v>673</v>
      </c>
      <c r="BW167" s="425" t="s">
        <v>122</v>
      </c>
      <c r="BX167" s="426" t="s">
        <v>473</v>
      </c>
      <c r="BY167" s="371">
        <v>0.25</v>
      </c>
      <c r="BZ167" s="371">
        <v>0.25</v>
      </c>
      <c r="CA167" s="371">
        <v>0.25</v>
      </c>
      <c r="CB167" s="371">
        <v>0.25</v>
      </c>
      <c r="CC167" s="371">
        <v>0.25</v>
      </c>
      <c r="CD167" s="371">
        <v>0.25</v>
      </c>
      <c r="CE167" s="371">
        <v>0.25</v>
      </c>
      <c r="CF167" s="371">
        <v>0.25</v>
      </c>
      <c r="CG167" s="371">
        <v>0.25</v>
      </c>
      <c r="CH167" s="371">
        <v>0.25</v>
      </c>
      <c r="CI167" s="570"/>
      <c r="CJ167" s="569"/>
      <c r="CK167" s="569"/>
      <c r="CM167" s="376" t="s">
        <v>722</v>
      </c>
      <c r="CN167" s="425" t="s">
        <v>122</v>
      </c>
      <c r="CO167" s="426" t="s">
        <v>473</v>
      </c>
      <c r="CP167" s="371">
        <v>0.25</v>
      </c>
      <c r="CQ167" s="371">
        <v>0.25</v>
      </c>
      <c r="CR167" s="371">
        <v>0.25</v>
      </c>
      <c r="CS167" s="371">
        <v>0.25</v>
      </c>
      <c r="CT167" s="371">
        <v>0.25</v>
      </c>
      <c r="CU167" s="371">
        <v>0.25</v>
      </c>
      <c r="CV167" s="371">
        <v>0.25</v>
      </c>
      <c r="CW167" s="371">
        <v>0.25</v>
      </c>
      <c r="CX167" s="371">
        <v>0.25</v>
      </c>
      <c r="CY167" s="371">
        <v>0.25</v>
      </c>
      <c r="CZ167" s="570"/>
      <c r="DA167" s="569"/>
      <c r="DB167" s="569"/>
    </row>
    <row r="168" spans="1:107" ht="14.25" thickBot="1" x14ac:dyDescent="0.2">
      <c r="B168" s="289"/>
      <c r="C168" s="210"/>
      <c r="D168" s="211">
        <v>4</v>
      </c>
      <c r="E168" s="223" t="s">
        <v>410</v>
      </c>
      <c r="F168" s="739"/>
      <c r="G168"/>
      <c r="H168" s="776">
        <f>IF(SUMPRODUCT($Y$7:$AH$7,K168:T168)=0,0,SUMPRODUCT($Y$7:$AH$7,Y168:AH168)/SUMPRODUCT($Y$7:$AH$7,K168:T168))</f>
        <v>4</v>
      </c>
      <c r="I168" s="795">
        <f>IF(SUMPRODUCT($AI$7:$AK$7,U168:W168)=0,0,SUMPRODUCT($AI$7:$AK$7,AI168:AK170)/SUMPRODUCT($AI$7:$AK$7,U168:W168))</f>
        <v>0</v>
      </c>
      <c r="J168"/>
      <c r="K168" s="1">
        <f t="shared" si="122"/>
        <v>1</v>
      </c>
      <c r="L168" s="1">
        <f t="shared" si="122"/>
        <v>0</v>
      </c>
      <c r="M168" s="1">
        <f t="shared" si="122"/>
        <v>0</v>
      </c>
      <c r="N168" s="1">
        <f t="shared" si="121"/>
        <v>0</v>
      </c>
      <c r="O168" s="1">
        <f t="shared" si="121"/>
        <v>0</v>
      </c>
      <c r="P168" s="1">
        <f t="shared" si="121"/>
        <v>0</v>
      </c>
      <c r="Q168" s="1">
        <f t="shared" si="102"/>
        <v>0</v>
      </c>
      <c r="R168" s="1">
        <f t="shared" si="102"/>
        <v>0</v>
      </c>
      <c r="S168" s="1">
        <f t="shared" si="102"/>
        <v>0</v>
      </c>
      <c r="T168" s="1">
        <f t="shared" si="102"/>
        <v>0</v>
      </c>
      <c r="U168" s="1">
        <f t="shared" si="102"/>
        <v>0</v>
      </c>
      <c r="V168" s="1">
        <f t="shared" si="102"/>
        <v>0</v>
      </c>
      <c r="W168" s="1">
        <f t="shared" si="118"/>
        <v>0</v>
      </c>
      <c r="X168"/>
      <c r="Y168" s="674">
        <v>4</v>
      </c>
      <c r="Z168" s="674"/>
      <c r="AA168" s="674"/>
      <c r="AB168" s="674"/>
      <c r="AC168" s="674"/>
      <c r="AD168" s="674"/>
      <c r="AE168" s="674"/>
      <c r="AF168" s="674"/>
      <c r="AG168" s="674"/>
      <c r="AH168" s="674"/>
      <c r="AI168" s="674"/>
      <c r="AJ168" s="674"/>
      <c r="AK168" s="674"/>
      <c r="AL168"/>
      <c r="AN168" s="376" t="str">
        <f t="shared" si="123"/>
        <v>2.3.4</v>
      </c>
      <c r="AO168" s="425" t="str">
        <f t="shared" si="124"/>
        <v>LR3 2.3</v>
      </c>
      <c r="AP168" s="427" t="str">
        <f t="shared" si="117"/>
        <v>廃棄物処理負荷抑制</v>
      </c>
      <c r="AQ168" s="371">
        <f t="shared" si="129"/>
        <v>0.25</v>
      </c>
      <c r="AR168" s="371">
        <f t="shared" si="130"/>
        <v>0.25</v>
      </c>
      <c r="AS168" s="371">
        <f t="shared" si="131"/>
        <v>0.25</v>
      </c>
      <c r="AT168" s="371">
        <f t="shared" si="132"/>
        <v>0.25</v>
      </c>
      <c r="AU168" s="371">
        <f t="shared" si="133"/>
        <v>0.25</v>
      </c>
      <c r="AV168" s="371">
        <f t="shared" si="134"/>
        <v>0.25</v>
      </c>
      <c r="AW168" s="371">
        <f t="shared" si="135"/>
        <v>0.25</v>
      </c>
      <c r="AX168" s="371">
        <f t="shared" si="136"/>
        <v>0.25</v>
      </c>
      <c r="AY168" s="371">
        <f t="shared" si="137"/>
        <v>0.25</v>
      </c>
      <c r="AZ168" s="371">
        <f t="shared" si="138"/>
        <v>0.25</v>
      </c>
      <c r="BA168" s="402">
        <f t="shared" si="125"/>
        <v>0</v>
      </c>
      <c r="BB168" s="401">
        <f t="shared" si="126"/>
        <v>0</v>
      </c>
      <c r="BC168" s="401">
        <f t="shared" si="127"/>
        <v>0</v>
      </c>
      <c r="BE168" s="376" t="s">
        <v>674</v>
      </c>
      <c r="BF168" s="425" t="s">
        <v>122</v>
      </c>
      <c r="BG168" s="427" t="s">
        <v>474</v>
      </c>
      <c r="BH168" s="371">
        <v>0.25</v>
      </c>
      <c r="BI168" s="371">
        <v>0.25</v>
      </c>
      <c r="BJ168" s="371">
        <v>0.25</v>
      </c>
      <c r="BK168" s="371">
        <v>0.25</v>
      </c>
      <c r="BL168" s="371">
        <v>0.25</v>
      </c>
      <c r="BM168" s="371">
        <v>0.25</v>
      </c>
      <c r="BN168" s="371">
        <v>0.25</v>
      </c>
      <c r="BO168" s="371">
        <v>0.25</v>
      </c>
      <c r="BP168" s="371">
        <v>0.25</v>
      </c>
      <c r="BQ168" s="371">
        <v>0.25</v>
      </c>
      <c r="BR168" s="570"/>
      <c r="BS168" s="569"/>
      <c r="BT168" s="569"/>
      <c r="BV168" s="376" t="s">
        <v>674</v>
      </c>
      <c r="BW168" s="425" t="s">
        <v>122</v>
      </c>
      <c r="BX168" s="427" t="s">
        <v>474</v>
      </c>
      <c r="BY168" s="371">
        <v>0.25</v>
      </c>
      <c r="BZ168" s="371">
        <v>0.25</v>
      </c>
      <c r="CA168" s="371">
        <v>0.25</v>
      </c>
      <c r="CB168" s="371">
        <v>0.25</v>
      </c>
      <c r="CC168" s="371">
        <v>0.25</v>
      </c>
      <c r="CD168" s="371">
        <v>0.25</v>
      </c>
      <c r="CE168" s="371">
        <v>0.25</v>
      </c>
      <c r="CF168" s="371">
        <v>0.25</v>
      </c>
      <c r="CG168" s="371">
        <v>0.25</v>
      </c>
      <c r="CH168" s="371">
        <v>0.25</v>
      </c>
      <c r="CI168" s="570"/>
      <c r="CJ168" s="569"/>
      <c r="CK168" s="569"/>
      <c r="CM168" s="376" t="s">
        <v>723</v>
      </c>
      <c r="CN168" s="425" t="s">
        <v>122</v>
      </c>
      <c r="CO168" s="427" t="s">
        <v>474</v>
      </c>
      <c r="CP168" s="371">
        <v>0.25</v>
      </c>
      <c r="CQ168" s="371">
        <v>0.25</v>
      </c>
      <c r="CR168" s="371">
        <v>0.25</v>
      </c>
      <c r="CS168" s="371">
        <v>0.25</v>
      </c>
      <c r="CT168" s="371">
        <v>0.25</v>
      </c>
      <c r="CU168" s="371">
        <v>0.25</v>
      </c>
      <c r="CV168" s="371">
        <v>0.25</v>
      </c>
      <c r="CW168" s="371">
        <v>0.25</v>
      </c>
      <c r="CX168" s="371">
        <v>0.25</v>
      </c>
      <c r="CY168" s="371">
        <v>0.25</v>
      </c>
      <c r="CZ168" s="570"/>
      <c r="DA168" s="569"/>
      <c r="DB168" s="569"/>
    </row>
    <row r="169" spans="1:107" s="361" customFormat="1" x14ac:dyDescent="0.15">
      <c r="A169"/>
      <c r="B169" s="312">
        <v>3</v>
      </c>
      <c r="C169" s="224" t="s">
        <v>411</v>
      </c>
      <c r="D169" s="202"/>
      <c r="E169" s="202"/>
      <c r="F169" s="734"/>
      <c r="G169"/>
      <c r="H169" s="780"/>
      <c r="I169" s="685"/>
      <c r="J169"/>
      <c r="K169" s="1">
        <f t="shared" si="122"/>
        <v>0</v>
      </c>
      <c r="L169" s="1">
        <f t="shared" si="122"/>
        <v>0</v>
      </c>
      <c r="M169" s="1">
        <f t="shared" si="122"/>
        <v>0</v>
      </c>
      <c r="N169" s="1">
        <f t="shared" si="121"/>
        <v>0</v>
      </c>
      <c r="O169" s="1">
        <f t="shared" si="121"/>
        <v>0</v>
      </c>
      <c r="P169" s="1">
        <f t="shared" si="121"/>
        <v>0</v>
      </c>
      <c r="Q169" s="1">
        <f t="shared" si="102"/>
        <v>0</v>
      </c>
      <c r="R169" s="1">
        <f t="shared" si="102"/>
        <v>0</v>
      </c>
      <c r="S169" s="1">
        <f t="shared" si="102"/>
        <v>0</v>
      </c>
      <c r="T169" s="1">
        <f t="shared" si="102"/>
        <v>0</v>
      </c>
      <c r="U169" s="1">
        <f t="shared" si="102"/>
        <v>0</v>
      </c>
      <c r="V169" s="1">
        <f t="shared" si="102"/>
        <v>0</v>
      </c>
      <c r="W169" s="1">
        <f t="shared" si="118"/>
        <v>0</v>
      </c>
      <c r="X169"/>
      <c r="Y169" s="686" t="s">
        <v>838</v>
      </c>
      <c r="Z169" s="686" t="s">
        <v>838</v>
      </c>
      <c r="AA169" s="686" t="s">
        <v>838</v>
      </c>
      <c r="AB169" s="686" t="s">
        <v>838</v>
      </c>
      <c r="AC169" s="686" t="s">
        <v>838</v>
      </c>
      <c r="AD169" s="686" t="s">
        <v>838</v>
      </c>
      <c r="AE169" s="686" t="s">
        <v>838</v>
      </c>
      <c r="AF169" s="686" t="s">
        <v>838</v>
      </c>
      <c r="AG169" s="686" t="s">
        <v>838</v>
      </c>
      <c r="AH169" s="686" t="s">
        <v>838</v>
      </c>
      <c r="AI169" s="686" t="s">
        <v>838</v>
      </c>
      <c r="AJ169" s="686" t="s">
        <v>838</v>
      </c>
      <c r="AK169" s="686" t="s">
        <v>838</v>
      </c>
      <c r="AL169"/>
      <c r="AM169"/>
      <c r="AN169" s="581">
        <f t="shared" si="123"/>
        <v>3</v>
      </c>
      <c r="AO169" s="444" t="str">
        <f t="shared" si="124"/>
        <v>LR3</v>
      </c>
      <c r="AP169" s="474" t="str">
        <f t="shared" si="117"/>
        <v>周辺環境への配慮</v>
      </c>
      <c r="AQ169" s="429">
        <f t="shared" si="129"/>
        <v>0.33333333333333331</v>
      </c>
      <c r="AR169" s="429">
        <f t="shared" si="130"/>
        <v>0.33333333333333331</v>
      </c>
      <c r="AS169" s="429">
        <f t="shared" si="131"/>
        <v>0.33333333333333331</v>
      </c>
      <c r="AT169" s="429">
        <f t="shared" si="132"/>
        <v>0.33333333333333331</v>
      </c>
      <c r="AU169" s="429">
        <f t="shared" si="133"/>
        <v>0.33333333333333331</v>
      </c>
      <c r="AV169" s="429">
        <f t="shared" si="134"/>
        <v>0.33333333333333331</v>
      </c>
      <c r="AW169" s="429">
        <f t="shared" si="135"/>
        <v>0.33333333333333331</v>
      </c>
      <c r="AX169" s="429">
        <f t="shared" si="136"/>
        <v>0.33333333333333331</v>
      </c>
      <c r="AY169" s="429">
        <f t="shared" si="137"/>
        <v>0.33333333333333331</v>
      </c>
      <c r="AZ169" s="429">
        <f t="shared" si="138"/>
        <v>0.33333333333333331</v>
      </c>
      <c r="BA169" s="399">
        <f t="shared" si="125"/>
        <v>0</v>
      </c>
      <c r="BB169" s="363">
        <f t="shared" si="126"/>
        <v>0</v>
      </c>
      <c r="BC169" s="363">
        <f t="shared" si="127"/>
        <v>0</v>
      </c>
      <c r="BD169"/>
      <c r="BE169" s="387">
        <v>3</v>
      </c>
      <c r="BF169" s="444" t="s">
        <v>120</v>
      </c>
      <c r="BG169" s="474" t="s">
        <v>475</v>
      </c>
      <c r="BH169" s="429">
        <v>0.33333333333333331</v>
      </c>
      <c r="BI169" s="429">
        <v>0.33333333333333331</v>
      </c>
      <c r="BJ169" s="429">
        <v>0.33333333333333331</v>
      </c>
      <c r="BK169" s="429">
        <v>0.33333333333333331</v>
      </c>
      <c r="BL169" s="429">
        <v>0.33333333333333331</v>
      </c>
      <c r="BM169" s="429">
        <v>0.33333333333333331</v>
      </c>
      <c r="BN169" s="429">
        <v>0.33333333333333331</v>
      </c>
      <c r="BO169" s="429">
        <v>0.33333333333333331</v>
      </c>
      <c r="BP169" s="429">
        <v>0.33333333333333331</v>
      </c>
      <c r="BQ169" s="429">
        <v>0.33333333333333331</v>
      </c>
      <c r="BR169" s="547">
        <v>0</v>
      </c>
      <c r="BS169" s="429">
        <v>0</v>
      </c>
      <c r="BT169" s="429">
        <v>0</v>
      </c>
      <c r="BU169"/>
      <c r="BV169" s="387">
        <v>3</v>
      </c>
      <c r="BW169" s="444" t="s">
        <v>120</v>
      </c>
      <c r="BX169" s="474" t="s">
        <v>475</v>
      </c>
      <c r="BY169" s="429">
        <f t="shared" ref="BY169:CH169" si="141">1/3</f>
        <v>0.33333333333333331</v>
      </c>
      <c r="BZ169" s="429">
        <f t="shared" si="141"/>
        <v>0.33333333333333331</v>
      </c>
      <c r="CA169" s="429">
        <f t="shared" si="141"/>
        <v>0.33333333333333331</v>
      </c>
      <c r="CB169" s="429">
        <f t="shared" si="141"/>
        <v>0.33333333333333331</v>
      </c>
      <c r="CC169" s="429">
        <f t="shared" si="141"/>
        <v>0.33333333333333331</v>
      </c>
      <c r="CD169" s="429">
        <f t="shared" si="141"/>
        <v>0.33333333333333331</v>
      </c>
      <c r="CE169" s="429">
        <f t="shared" si="141"/>
        <v>0.33333333333333331</v>
      </c>
      <c r="CF169" s="429">
        <f t="shared" si="141"/>
        <v>0.33333333333333331</v>
      </c>
      <c r="CG169" s="429">
        <f t="shared" si="141"/>
        <v>0.33333333333333331</v>
      </c>
      <c r="CH169" s="429">
        <f t="shared" si="141"/>
        <v>0.33333333333333331</v>
      </c>
      <c r="CI169" s="547"/>
      <c r="CJ169" s="429"/>
      <c r="CK169" s="429"/>
      <c r="CL169"/>
      <c r="CM169" s="387">
        <v>3</v>
      </c>
      <c r="CN169" s="444" t="s">
        <v>120</v>
      </c>
      <c r="CO169" s="474" t="s">
        <v>475</v>
      </c>
      <c r="CP169" s="429">
        <f t="shared" ref="CP169:CY169" si="142">1/3</f>
        <v>0.33333333333333331</v>
      </c>
      <c r="CQ169" s="429">
        <f t="shared" si="142"/>
        <v>0.33333333333333331</v>
      </c>
      <c r="CR169" s="429">
        <f t="shared" si="142"/>
        <v>0.33333333333333331</v>
      </c>
      <c r="CS169" s="429">
        <f t="shared" si="142"/>
        <v>0.33333333333333331</v>
      </c>
      <c r="CT169" s="429">
        <f t="shared" si="142"/>
        <v>0.33333333333333331</v>
      </c>
      <c r="CU169" s="429">
        <f t="shared" si="142"/>
        <v>0.33333333333333331</v>
      </c>
      <c r="CV169" s="429">
        <f t="shared" si="142"/>
        <v>0.33333333333333331</v>
      </c>
      <c r="CW169" s="429">
        <f t="shared" si="142"/>
        <v>0.33333333333333331</v>
      </c>
      <c r="CX169" s="429">
        <f t="shared" si="142"/>
        <v>0.33333333333333331</v>
      </c>
      <c r="CY169" s="429">
        <f t="shared" si="142"/>
        <v>0.33333333333333331</v>
      </c>
      <c r="CZ169" s="547"/>
      <c r="DA169" s="429"/>
      <c r="DB169" s="429"/>
      <c r="DC169"/>
    </row>
    <row r="170" spans="1:107" ht="14.25" thickBot="1" x14ac:dyDescent="0.2">
      <c r="B170" s="294"/>
      <c r="C170" s="314">
        <v>3.1</v>
      </c>
      <c r="D170" s="254" t="s">
        <v>412</v>
      </c>
      <c r="E170" s="264"/>
      <c r="F170" s="739"/>
      <c r="G170"/>
      <c r="H170" s="792"/>
      <c r="I170" s="722"/>
      <c r="J170"/>
      <c r="K170" s="1">
        <f t="shared" si="122"/>
        <v>0</v>
      </c>
      <c r="L170" s="1">
        <f t="shared" si="122"/>
        <v>0</v>
      </c>
      <c r="M170" s="1">
        <f t="shared" si="122"/>
        <v>0</v>
      </c>
      <c r="N170" s="1">
        <f t="shared" si="121"/>
        <v>0</v>
      </c>
      <c r="O170" s="1">
        <f t="shared" si="121"/>
        <v>0</v>
      </c>
      <c r="P170" s="1">
        <f t="shared" si="121"/>
        <v>0</v>
      </c>
      <c r="Q170" s="1">
        <f t="shared" si="102"/>
        <v>0</v>
      </c>
      <c r="R170" s="1">
        <f t="shared" si="102"/>
        <v>0</v>
      </c>
      <c r="S170" s="1">
        <f t="shared" si="102"/>
        <v>0</v>
      </c>
      <c r="T170" s="1">
        <f t="shared" si="102"/>
        <v>0</v>
      </c>
      <c r="U170" s="1">
        <f t="shared" si="102"/>
        <v>0</v>
      </c>
      <c r="V170" s="1">
        <f t="shared" si="102"/>
        <v>0</v>
      </c>
      <c r="W170" s="1">
        <f t="shared" si="118"/>
        <v>0</v>
      </c>
      <c r="X170"/>
      <c r="Y170" s="723" t="s">
        <v>838</v>
      </c>
      <c r="Z170" s="723" t="s">
        <v>838</v>
      </c>
      <c r="AA170" s="723" t="s">
        <v>838</v>
      </c>
      <c r="AB170" s="723" t="s">
        <v>838</v>
      </c>
      <c r="AC170" s="723" t="s">
        <v>838</v>
      </c>
      <c r="AD170" s="723" t="s">
        <v>838</v>
      </c>
      <c r="AE170" s="723" t="s">
        <v>838</v>
      </c>
      <c r="AF170" s="723" t="s">
        <v>838</v>
      </c>
      <c r="AG170" s="723" t="s">
        <v>838</v>
      </c>
      <c r="AH170" s="723" t="s">
        <v>838</v>
      </c>
      <c r="AI170" s="723" t="s">
        <v>838</v>
      </c>
      <c r="AJ170" s="723" t="s">
        <v>838</v>
      </c>
      <c r="AK170" s="723" t="s">
        <v>838</v>
      </c>
      <c r="AL170"/>
      <c r="AN170" s="582" t="str">
        <f t="shared" si="123"/>
        <v>3.1</v>
      </c>
      <c r="AO170" s="425" t="str">
        <f t="shared" si="124"/>
        <v>LR3 3</v>
      </c>
      <c r="AP170" s="443" t="str">
        <f t="shared" si="117"/>
        <v>騒音・振動・悪臭の防止</v>
      </c>
      <c r="AQ170" s="569">
        <f t="shared" si="129"/>
        <v>0.4</v>
      </c>
      <c r="AR170" s="569">
        <f t="shared" si="130"/>
        <v>0.4</v>
      </c>
      <c r="AS170" s="569">
        <f t="shared" si="131"/>
        <v>0.4</v>
      </c>
      <c r="AT170" s="569">
        <f t="shared" si="132"/>
        <v>0.4</v>
      </c>
      <c r="AU170" s="569">
        <f t="shared" si="133"/>
        <v>0.4</v>
      </c>
      <c r="AV170" s="569">
        <f t="shared" si="134"/>
        <v>0.4</v>
      </c>
      <c r="AW170" s="569">
        <f t="shared" si="135"/>
        <v>0.4</v>
      </c>
      <c r="AX170" s="569">
        <f t="shared" si="136"/>
        <v>0.4</v>
      </c>
      <c r="AY170" s="569">
        <f t="shared" si="137"/>
        <v>0.4</v>
      </c>
      <c r="AZ170" s="569">
        <f t="shared" si="138"/>
        <v>0.4</v>
      </c>
      <c r="BA170" s="402">
        <f t="shared" si="125"/>
        <v>0</v>
      </c>
      <c r="BB170" s="401">
        <f t="shared" si="126"/>
        <v>0</v>
      </c>
      <c r="BC170" s="401">
        <f t="shared" si="127"/>
        <v>0</v>
      </c>
      <c r="BE170" s="376" t="s">
        <v>614</v>
      </c>
      <c r="BF170" s="425" t="s">
        <v>123</v>
      </c>
      <c r="BG170" s="443" t="s">
        <v>476</v>
      </c>
      <c r="BH170" s="569">
        <v>0.4</v>
      </c>
      <c r="BI170" s="569">
        <v>0.4</v>
      </c>
      <c r="BJ170" s="569">
        <v>0.4</v>
      </c>
      <c r="BK170" s="569">
        <v>0.4</v>
      </c>
      <c r="BL170" s="569">
        <v>0.4</v>
      </c>
      <c r="BM170" s="569">
        <v>0.4</v>
      </c>
      <c r="BN170" s="569">
        <v>0.4</v>
      </c>
      <c r="BO170" s="569">
        <v>0.4</v>
      </c>
      <c r="BP170" s="569">
        <v>0.4</v>
      </c>
      <c r="BQ170" s="569">
        <v>0.4</v>
      </c>
      <c r="BR170" s="570"/>
      <c r="BS170" s="569"/>
      <c r="BT170" s="569"/>
      <c r="BV170" s="376" t="s">
        <v>614</v>
      </c>
      <c r="BW170" s="425" t="s">
        <v>123</v>
      </c>
      <c r="BX170" s="443" t="s">
        <v>476</v>
      </c>
      <c r="BY170" s="569">
        <v>0.4</v>
      </c>
      <c r="BZ170" s="569">
        <v>0.4</v>
      </c>
      <c r="CA170" s="569">
        <v>0.4</v>
      </c>
      <c r="CB170" s="569">
        <v>0.4</v>
      </c>
      <c r="CC170" s="569">
        <v>0.4</v>
      </c>
      <c r="CD170" s="569">
        <v>0.4</v>
      </c>
      <c r="CE170" s="569">
        <v>0.4</v>
      </c>
      <c r="CF170" s="569">
        <v>0.4</v>
      </c>
      <c r="CG170" s="569">
        <v>0.4</v>
      </c>
      <c r="CH170" s="569">
        <v>0.4</v>
      </c>
      <c r="CI170" s="570"/>
      <c r="CJ170" s="569"/>
      <c r="CK170" s="569"/>
      <c r="CM170" s="376" t="s">
        <v>724</v>
      </c>
      <c r="CN170" s="425" t="s">
        <v>123</v>
      </c>
      <c r="CO170" s="443" t="s">
        <v>476</v>
      </c>
      <c r="CP170" s="569">
        <v>0.4</v>
      </c>
      <c r="CQ170" s="569">
        <v>0.4</v>
      </c>
      <c r="CR170" s="569">
        <v>0.4</v>
      </c>
      <c r="CS170" s="569">
        <v>0.4</v>
      </c>
      <c r="CT170" s="569">
        <v>0.4</v>
      </c>
      <c r="CU170" s="569">
        <v>0.4</v>
      </c>
      <c r="CV170" s="569">
        <v>0.4</v>
      </c>
      <c r="CW170" s="569">
        <v>0.4</v>
      </c>
      <c r="CX170" s="569">
        <v>0.4</v>
      </c>
      <c r="CY170" s="569">
        <v>0.4</v>
      </c>
      <c r="CZ170" s="570"/>
      <c r="DA170" s="569"/>
      <c r="DB170" s="569"/>
    </row>
    <row r="171" spans="1:107" x14ac:dyDescent="0.15">
      <c r="B171" s="293"/>
      <c r="C171" s="316"/>
      <c r="D171" s="211">
        <v>1</v>
      </c>
      <c r="E171" s="223" t="s">
        <v>413</v>
      </c>
      <c r="F171" s="739"/>
      <c r="G171"/>
      <c r="H171" s="778">
        <f>IF(SUMPRODUCT($Y$7:$AH$7,K171:T171)=0,0,SUMPRODUCT($Y$7:$AH$7,Y171:AH171)/SUMPRODUCT($Y$7:$AH$7,K171:T171))</f>
        <v>4</v>
      </c>
      <c r="I171" s="796">
        <f>IF(SUMPRODUCT($AI$7:$AK$7,U171:W171)=0,0,SUMPRODUCT($AI$7:$AK$7,AI171:AK173)/SUMPRODUCT($AI$7:$AK$7,U171:W171))</f>
        <v>0</v>
      </c>
      <c r="J171"/>
      <c r="K171" s="1">
        <f t="shared" si="122"/>
        <v>1</v>
      </c>
      <c r="L171" s="1">
        <f t="shared" si="122"/>
        <v>0</v>
      </c>
      <c r="M171" s="1">
        <f t="shared" si="122"/>
        <v>0</v>
      </c>
      <c r="N171" s="1">
        <f t="shared" si="121"/>
        <v>0</v>
      </c>
      <c r="O171" s="1">
        <f t="shared" si="121"/>
        <v>0</v>
      </c>
      <c r="P171" s="1">
        <f t="shared" si="121"/>
        <v>0</v>
      </c>
      <c r="Q171" s="1">
        <f t="shared" si="102"/>
        <v>0</v>
      </c>
      <c r="R171" s="1">
        <f t="shared" si="102"/>
        <v>0</v>
      </c>
      <c r="S171" s="1">
        <f t="shared" si="102"/>
        <v>0</v>
      </c>
      <c r="T171" s="1">
        <f t="shared" si="102"/>
        <v>0</v>
      </c>
      <c r="U171" s="1">
        <f t="shared" si="102"/>
        <v>0</v>
      </c>
      <c r="V171" s="1">
        <f t="shared" si="102"/>
        <v>0</v>
      </c>
      <c r="W171" s="1">
        <f t="shared" si="118"/>
        <v>0</v>
      </c>
      <c r="X171"/>
      <c r="Y171" s="679">
        <v>4</v>
      </c>
      <c r="Z171" s="679"/>
      <c r="AA171" s="679"/>
      <c r="AB171" s="679"/>
      <c r="AC171" s="679"/>
      <c r="AD171" s="679"/>
      <c r="AE171" s="679"/>
      <c r="AF171" s="679"/>
      <c r="AG171" s="679"/>
      <c r="AH171" s="679"/>
      <c r="AI171" s="679"/>
      <c r="AJ171" s="679"/>
      <c r="AK171" s="679"/>
      <c r="AL171"/>
      <c r="AN171" s="376" t="str">
        <f t="shared" si="123"/>
        <v>3.1.1</v>
      </c>
      <c r="AO171" s="393" t="str">
        <f t="shared" si="124"/>
        <v>LR3 3.1</v>
      </c>
      <c r="AP171" s="443" t="str">
        <f t="shared" si="117"/>
        <v>騒音</v>
      </c>
      <c r="AQ171" s="371">
        <f t="shared" si="129"/>
        <v>0.33333333333333331</v>
      </c>
      <c r="AR171" s="371">
        <f t="shared" si="130"/>
        <v>0.33333333333333331</v>
      </c>
      <c r="AS171" s="371">
        <f t="shared" si="131"/>
        <v>0.33333333333333331</v>
      </c>
      <c r="AT171" s="371">
        <f t="shared" si="132"/>
        <v>0.33333333333333331</v>
      </c>
      <c r="AU171" s="371">
        <f t="shared" si="133"/>
        <v>0.33333333333333331</v>
      </c>
      <c r="AV171" s="371">
        <f t="shared" si="134"/>
        <v>0.33333333333333331</v>
      </c>
      <c r="AW171" s="371">
        <f t="shared" si="135"/>
        <v>0.33333333333333331</v>
      </c>
      <c r="AX171" s="371">
        <f t="shared" si="136"/>
        <v>0.33333333333333331</v>
      </c>
      <c r="AY171" s="371">
        <f t="shared" si="137"/>
        <v>0.33333333333333331</v>
      </c>
      <c r="AZ171" s="371">
        <f t="shared" si="138"/>
        <v>0.33333333333333331</v>
      </c>
      <c r="BA171" s="369">
        <f t="shared" si="125"/>
        <v>0</v>
      </c>
      <c r="BB171" s="368">
        <f t="shared" si="126"/>
        <v>0</v>
      </c>
      <c r="BC171" s="368">
        <f t="shared" si="127"/>
        <v>0</v>
      </c>
      <c r="BE171" s="376" t="s">
        <v>675</v>
      </c>
      <c r="BF171" s="393" t="s">
        <v>124</v>
      </c>
      <c r="BG171" s="443" t="s">
        <v>477</v>
      </c>
      <c r="BH171" s="371">
        <v>0.33333333333333331</v>
      </c>
      <c r="BI171" s="371">
        <v>0.33333333333333331</v>
      </c>
      <c r="BJ171" s="371">
        <v>0.33333333333333331</v>
      </c>
      <c r="BK171" s="371">
        <v>0.33333333333333331</v>
      </c>
      <c r="BL171" s="371">
        <v>0.33333333333333331</v>
      </c>
      <c r="BM171" s="371">
        <v>0.33333333333333331</v>
      </c>
      <c r="BN171" s="371">
        <v>0.33333333333333331</v>
      </c>
      <c r="BO171" s="371">
        <v>0.33333333333333331</v>
      </c>
      <c r="BP171" s="371">
        <v>0.33333333333333331</v>
      </c>
      <c r="BQ171" s="371">
        <v>0.33333333333333331</v>
      </c>
      <c r="BR171" s="373"/>
      <c r="BS171" s="371"/>
      <c r="BT171" s="371"/>
      <c r="BV171" s="376" t="s">
        <v>675</v>
      </c>
      <c r="BW171" s="393" t="s">
        <v>124</v>
      </c>
      <c r="BX171" s="443" t="s">
        <v>477</v>
      </c>
      <c r="BY171" s="371">
        <v>0.33333333333333331</v>
      </c>
      <c r="BZ171" s="371">
        <v>0.33333333333333331</v>
      </c>
      <c r="CA171" s="371">
        <v>0.33333333333333331</v>
      </c>
      <c r="CB171" s="371">
        <v>0.33333333333333331</v>
      </c>
      <c r="CC171" s="371">
        <v>0.33333333333333331</v>
      </c>
      <c r="CD171" s="371">
        <v>0.33333333333333331</v>
      </c>
      <c r="CE171" s="371">
        <v>0.33333333333333331</v>
      </c>
      <c r="CF171" s="371">
        <v>0.33333333333333331</v>
      </c>
      <c r="CG171" s="371">
        <v>0.33333333333333331</v>
      </c>
      <c r="CH171" s="371">
        <v>0.33333333333333331</v>
      </c>
      <c r="CI171" s="371"/>
      <c r="CJ171" s="371"/>
      <c r="CK171" s="371"/>
      <c r="CM171" s="376" t="s">
        <v>725</v>
      </c>
      <c r="CN171" s="393" t="s">
        <v>124</v>
      </c>
      <c r="CO171" s="443" t="s">
        <v>477</v>
      </c>
      <c r="CP171" s="371">
        <v>0.33333333333333331</v>
      </c>
      <c r="CQ171" s="371">
        <v>0.33333333333333331</v>
      </c>
      <c r="CR171" s="371">
        <v>0.33333333333333331</v>
      </c>
      <c r="CS171" s="371">
        <v>0.33333333333333331</v>
      </c>
      <c r="CT171" s="371">
        <v>0.33333333333333331</v>
      </c>
      <c r="CU171" s="371">
        <v>0.33333333333333331</v>
      </c>
      <c r="CV171" s="371">
        <v>0.33333333333333331</v>
      </c>
      <c r="CW171" s="371">
        <v>0.33333333333333331</v>
      </c>
      <c r="CX171" s="371">
        <v>0.33333333333333331</v>
      </c>
      <c r="CY171" s="371">
        <v>0.33333333333333331</v>
      </c>
      <c r="CZ171" s="371"/>
      <c r="DA171" s="371"/>
      <c r="DB171" s="371"/>
    </row>
    <row r="172" spans="1:107" x14ac:dyDescent="0.15">
      <c r="B172" s="293"/>
      <c r="C172" s="210"/>
      <c r="D172" s="211">
        <v>2</v>
      </c>
      <c r="E172" s="223" t="s">
        <v>414</v>
      </c>
      <c r="F172" s="739"/>
      <c r="G172"/>
      <c r="H172" s="779">
        <f>IF(SUMPRODUCT($Y$7:$AH$7,K172:T172)=0,0,SUMPRODUCT($Y$7:$AH$7,Y172:AH172)/SUMPRODUCT($Y$7:$AH$7,K172:T172))</f>
        <v>4</v>
      </c>
      <c r="I172" s="700">
        <f>IF(SUMPRODUCT($AI$7:$AK$7,U172:W172)=0,0,SUMPRODUCT($AI$7:$AK$7,AI172:AK174)/SUMPRODUCT($AI$7:$AK$7,U172:W172))</f>
        <v>0</v>
      </c>
      <c r="J172"/>
      <c r="K172" s="1">
        <f t="shared" si="122"/>
        <v>1</v>
      </c>
      <c r="L172" s="1">
        <f t="shared" si="122"/>
        <v>0</v>
      </c>
      <c r="M172" s="1">
        <f t="shared" si="122"/>
        <v>0</v>
      </c>
      <c r="N172" s="1">
        <f t="shared" si="121"/>
        <v>0</v>
      </c>
      <c r="O172" s="1">
        <f t="shared" si="121"/>
        <v>0</v>
      </c>
      <c r="P172" s="1">
        <f t="shared" si="121"/>
        <v>0</v>
      </c>
      <c r="Q172" s="1">
        <f t="shared" si="102"/>
        <v>0</v>
      </c>
      <c r="R172" s="1">
        <f t="shared" si="102"/>
        <v>0</v>
      </c>
      <c r="S172" s="1">
        <f t="shared" si="102"/>
        <v>0</v>
      </c>
      <c r="T172" s="1">
        <f t="shared" si="102"/>
        <v>0</v>
      </c>
      <c r="U172" s="1">
        <f t="shared" si="102"/>
        <v>0</v>
      </c>
      <c r="V172" s="1">
        <f t="shared" si="102"/>
        <v>0</v>
      </c>
      <c r="W172" s="1">
        <f t="shared" si="118"/>
        <v>0</v>
      </c>
      <c r="X172"/>
      <c r="Y172" s="681">
        <v>4</v>
      </c>
      <c r="Z172" s="681"/>
      <c r="AA172" s="681"/>
      <c r="AB172" s="681"/>
      <c r="AC172" s="681"/>
      <c r="AD172" s="681"/>
      <c r="AE172" s="681"/>
      <c r="AF172" s="681"/>
      <c r="AG172" s="681"/>
      <c r="AH172" s="681"/>
      <c r="AI172" s="681"/>
      <c r="AJ172" s="681"/>
      <c r="AK172" s="681"/>
      <c r="AL172"/>
      <c r="AN172" s="376" t="str">
        <f t="shared" si="123"/>
        <v>3.1.2</v>
      </c>
      <c r="AO172" s="393" t="str">
        <f t="shared" si="124"/>
        <v>LR3 3.1</v>
      </c>
      <c r="AP172" s="443" t="str">
        <f t="shared" si="117"/>
        <v>振動</v>
      </c>
      <c r="AQ172" s="371">
        <f t="shared" si="129"/>
        <v>0.33333333333333331</v>
      </c>
      <c r="AR172" s="371">
        <f t="shared" si="130"/>
        <v>0.33333333333333331</v>
      </c>
      <c r="AS172" s="371">
        <f t="shared" si="131"/>
        <v>0.33333333333333331</v>
      </c>
      <c r="AT172" s="371">
        <f t="shared" si="132"/>
        <v>0.33333333333333331</v>
      </c>
      <c r="AU172" s="371">
        <f t="shared" si="133"/>
        <v>0.33333333333333331</v>
      </c>
      <c r="AV172" s="371">
        <f t="shared" si="134"/>
        <v>0.33333333333333331</v>
      </c>
      <c r="AW172" s="371">
        <f t="shared" si="135"/>
        <v>0.33333333333333331</v>
      </c>
      <c r="AX172" s="371">
        <f t="shared" si="136"/>
        <v>0.33333333333333331</v>
      </c>
      <c r="AY172" s="371">
        <f t="shared" si="137"/>
        <v>0.33333333333333331</v>
      </c>
      <c r="AZ172" s="371">
        <f t="shared" si="138"/>
        <v>0.33333333333333331</v>
      </c>
      <c r="BA172" s="369">
        <f t="shared" si="125"/>
        <v>0</v>
      </c>
      <c r="BB172" s="368">
        <f t="shared" si="126"/>
        <v>0</v>
      </c>
      <c r="BC172" s="368">
        <f t="shared" si="127"/>
        <v>0</v>
      </c>
      <c r="BE172" s="376" t="s">
        <v>545</v>
      </c>
      <c r="BF172" s="393" t="s">
        <v>124</v>
      </c>
      <c r="BG172" s="443" t="s">
        <v>478</v>
      </c>
      <c r="BH172" s="371">
        <v>0.33333333333333331</v>
      </c>
      <c r="BI172" s="371">
        <v>0.33333333333333331</v>
      </c>
      <c r="BJ172" s="371">
        <v>0.33333333333333331</v>
      </c>
      <c r="BK172" s="371">
        <v>0.33333333333333331</v>
      </c>
      <c r="BL172" s="371">
        <v>0.33333333333333331</v>
      </c>
      <c r="BM172" s="371">
        <v>0.33333333333333331</v>
      </c>
      <c r="BN172" s="371">
        <v>0.33333333333333331</v>
      </c>
      <c r="BO172" s="371">
        <v>0.33333333333333331</v>
      </c>
      <c r="BP172" s="371">
        <v>0.33333333333333331</v>
      </c>
      <c r="BQ172" s="371">
        <v>0.33333333333333331</v>
      </c>
      <c r="BR172" s="373"/>
      <c r="BS172" s="371"/>
      <c r="BT172" s="371"/>
      <c r="BV172" s="376" t="s">
        <v>545</v>
      </c>
      <c r="BW172" s="393" t="s">
        <v>124</v>
      </c>
      <c r="BX172" s="443" t="s">
        <v>478</v>
      </c>
      <c r="BY172" s="371">
        <v>0.33333333333333331</v>
      </c>
      <c r="BZ172" s="371">
        <v>0.33333333333333331</v>
      </c>
      <c r="CA172" s="371">
        <v>0.33333333333333331</v>
      </c>
      <c r="CB172" s="371">
        <v>0.33333333333333331</v>
      </c>
      <c r="CC172" s="371">
        <v>0.33333333333333331</v>
      </c>
      <c r="CD172" s="371">
        <v>0.33333333333333331</v>
      </c>
      <c r="CE172" s="371">
        <v>0.33333333333333331</v>
      </c>
      <c r="CF172" s="371">
        <v>0.33333333333333331</v>
      </c>
      <c r="CG172" s="371">
        <v>0.33333333333333331</v>
      </c>
      <c r="CH172" s="371">
        <v>0.33333333333333331</v>
      </c>
      <c r="CI172" s="371"/>
      <c r="CJ172" s="371"/>
      <c r="CK172" s="371"/>
      <c r="CM172" s="376" t="s">
        <v>726</v>
      </c>
      <c r="CN172" s="393" t="s">
        <v>124</v>
      </c>
      <c r="CO172" s="443" t="s">
        <v>478</v>
      </c>
      <c r="CP172" s="371">
        <v>0.33333333333333331</v>
      </c>
      <c r="CQ172" s="371">
        <v>0.33333333333333331</v>
      </c>
      <c r="CR172" s="371">
        <v>0.33333333333333331</v>
      </c>
      <c r="CS172" s="371">
        <v>0.33333333333333331</v>
      </c>
      <c r="CT172" s="371">
        <v>0.33333333333333331</v>
      </c>
      <c r="CU172" s="371">
        <v>0.33333333333333331</v>
      </c>
      <c r="CV172" s="371">
        <v>0.33333333333333331</v>
      </c>
      <c r="CW172" s="371">
        <v>0.33333333333333331</v>
      </c>
      <c r="CX172" s="371">
        <v>0.33333333333333331</v>
      </c>
      <c r="CY172" s="371">
        <v>0.33333333333333331</v>
      </c>
      <c r="CZ172" s="371"/>
      <c r="DA172" s="371"/>
      <c r="DB172" s="371"/>
    </row>
    <row r="173" spans="1:107" ht="14.25" thickBot="1" x14ac:dyDescent="0.2">
      <c r="B173" s="235"/>
      <c r="C173" s="210"/>
      <c r="D173" s="211">
        <v>3</v>
      </c>
      <c r="E173" s="223" t="s">
        <v>415</v>
      </c>
      <c r="F173" s="739"/>
      <c r="G173"/>
      <c r="H173" s="776">
        <f>IF(SUMPRODUCT($Y$7:$AH$7,K173:T173)=0,0,SUMPRODUCT($Y$7:$AH$7,Y173:AH173)/SUMPRODUCT($Y$7:$AH$7,K173:T173))</f>
        <v>4</v>
      </c>
      <c r="I173" s="795">
        <f>IF(SUMPRODUCT($AI$7:$AK$7,U173:W173)=0,0,SUMPRODUCT($AI$7:$AK$7,AI173:AK175)/SUMPRODUCT($AI$7:$AK$7,U173:W173))</f>
        <v>0</v>
      </c>
      <c r="J173"/>
      <c r="K173" s="1">
        <f t="shared" si="122"/>
        <v>1</v>
      </c>
      <c r="L173" s="1">
        <f t="shared" si="122"/>
        <v>0</v>
      </c>
      <c r="M173" s="1">
        <f t="shared" si="122"/>
        <v>0</v>
      </c>
      <c r="N173" s="1">
        <f t="shared" si="121"/>
        <v>0</v>
      </c>
      <c r="O173" s="1">
        <f t="shared" si="121"/>
        <v>0</v>
      </c>
      <c r="P173" s="1">
        <f t="shared" si="121"/>
        <v>0</v>
      </c>
      <c r="Q173" s="1">
        <f t="shared" si="102"/>
        <v>0</v>
      </c>
      <c r="R173" s="1">
        <f t="shared" si="102"/>
        <v>0</v>
      </c>
      <c r="S173" s="1">
        <f t="shared" si="102"/>
        <v>0</v>
      </c>
      <c r="T173" s="1">
        <f t="shared" si="102"/>
        <v>0</v>
      </c>
      <c r="U173" s="1">
        <f t="shared" si="102"/>
        <v>0</v>
      </c>
      <c r="V173" s="1">
        <f t="shared" si="102"/>
        <v>0</v>
      </c>
      <c r="W173" s="1">
        <f t="shared" si="118"/>
        <v>0</v>
      </c>
      <c r="X173"/>
      <c r="Y173" s="674">
        <v>4</v>
      </c>
      <c r="Z173" s="674"/>
      <c r="AA173" s="674"/>
      <c r="AB173" s="674"/>
      <c r="AC173" s="674"/>
      <c r="AD173" s="674"/>
      <c r="AE173" s="674"/>
      <c r="AF173" s="674"/>
      <c r="AG173" s="674"/>
      <c r="AH173" s="674"/>
      <c r="AI173" s="674"/>
      <c r="AJ173" s="674"/>
      <c r="AK173" s="674"/>
      <c r="AL173"/>
      <c r="AN173" s="376" t="str">
        <f t="shared" si="123"/>
        <v>3.1.3</v>
      </c>
      <c r="AO173" s="393" t="str">
        <f t="shared" si="124"/>
        <v>LR3 3.1</v>
      </c>
      <c r="AP173" s="443" t="str">
        <f t="shared" ref="AP173:AP180" si="143">BG173</f>
        <v>悪臭</v>
      </c>
      <c r="AQ173" s="371">
        <f t="shared" si="129"/>
        <v>0.33333333333333331</v>
      </c>
      <c r="AR173" s="371">
        <f t="shared" si="130"/>
        <v>0.33333333333333331</v>
      </c>
      <c r="AS173" s="371">
        <f t="shared" si="131"/>
        <v>0.33333333333333331</v>
      </c>
      <c r="AT173" s="371">
        <f t="shared" si="132"/>
        <v>0.33333333333333331</v>
      </c>
      <c r="AU173" s="371">
        <f t="shared" si="133"/>
        <v>0.33333333333333331</v>
      </c>
      <c r="AV173" s="371">
        <f t="shared" si="134"/>
        <v>0.33333333333333331</v>
      </c>
      <c r="AW173" s="371">
        <f t="shared" si="135"/>
        <v>0.33333333333333331</v>
      </c>
      <c r="AX173" s="371">
        <f t="shared" si="136"/>
        <v>0.33333333333333331</v>
      </c>
      <c r="AY173" s="371">
        <f t="shared" si="137"/>
        <v>0.33333333333333331</v>
      </c>
      <c r="AZ173" s="371">
        <f t="shared" si="138"/>
        <v>0.33333333333333331</v>
      </c>
      <c r="BA173" s="369">
        <f t="shared" si="125"/>
        <v>0</v>
      </c>
      <c r="BB173" s="368">
        <f t="shared" si="126"/>
        <v>0</v>
      </c>
      <c r="BC173" s="368">
        <f t="shared" si="127"/>
        <v>0</v>
      </c>
      <c r="BE173" s="376" t="s">
        <v>676</v>
      </c>
      <c r="BF173" s="393" t="s">
        <v>124</v>
      </c>
      <c r="BG173" s="443" t="s">
        <v>448</v>
      </c>
      <c r="BH173" s="371">
        <v>0.33333333333333331</v>
      </c>
      <c r="BI173" s="371">
        <v>0.33333333333333331</v>
      </c>
      <c r="BJ173" s="371">
        <v>0.33333333333333331</v>
      </c>
      <c r="BK173" s="371">
        <v>0.33333333333333331</v>
      </c>
      <c r="BL173" s="371">
        <v>0.33333333333333331</v>
      </c>
      <c r="BM173" s="371">
        <v>0.33333333333333331</v>
      </c>
      <c r="BN173" s="371">
        <v>0.33333333333333331</v>
      </c>
      <c r="BO173" s="371">
        <v>0.33333333333333331</v>
      </c>
      <c r="BP173" s="371">
        <v>0.33333333333333331</v>
      </c>
      <c r="BQ173" s="371">
        <v>0.33333333333333331</v>
      </c>
      <c r="BR173" s="373"/>
      <c r="BS173" s="371"/>
      <c r="BT173" s="371"/>
      <c r="BV173" s="376" t="s">
        <v>676</v>
      </c>
      <c r="BW173" s="393" t="s">
        <v>124</v>
      </c>
      <c r="BX173" s="443" t="s">
        <v>448</v>
      </c>
      <c r="BY173" s="371">
        <v>0.33333333333333331</v>
      </c>
      <c r="BZ173" s="371">
        <v>0.33333333333333331</v>
      </c>
      <c r="CA173" s="371">
        <v>0.33333333333333331</v>
      </c>
      <c r="CB173" s="371">
        <v>0.33333333333333331</v>
      </c>
      <c r="CC173" s="371">
        <v>0.33333333333333331</v>
      </c>
      <c r="CD173" s="371">
        <v>0.33333333333333331</v>
      </c>
      <c r="CE173" s="371">
        <v>0.33333333333333331</v>
      </c>
      <c r="CF173" s="371">
        <v>0.33333333333333331</v>
      </c>
      <c r="CG173" s="371">
        <v>0.33333333333333331</v>
      </c>
      <c r="CH173" s="371">
        <v>0.33333333333333331</v>
      </c>
      <c r="CI173" s="371"/>
      <c r="CJ173" s="371"/>
      <c r="CK173" s="371"/>
      <c r="CM173" s="376" t="s">
        <v>727</v>
      </c>
      <c r="CN173" s="393" t="s">
        <v>124</v>
      </c>
      <c r="CO173" s="443" t="s">
        <v>448</v>
      </c>
      <c r="CP173" s="371">
        <v>0.33333333333333331</v>
      </c>
      <c r="CQ173" s="371">
        <v>0.33333333333333331</v>
      </c>
      <c r="CR173" s="371">
        <v>0.33333333333333331</v>
      </c>
      <c r="CS173" s="371">
        <v>0.33333333333333331</v>
      </c>
      <c r="CT173" s="371">
        <v>0.33333333333333331</v>
      </c>
      <c r="CU173" s="371">
        <v>0.33333333333333331</v>
      </c>
      <c r="CV173" s="371">
        <v>0.33333333333333331</v>
      </c>
      <c r="CW173" s="371">
        <v>0.33333333333333331</v>
      </c>
      <c r="CX173" s="371">
        <v>0.33333333333333331</v>
      </c>
      <c r="CY173" s="371">
        <v>0.33333333333333331</v>
      </c>
      <c r="CZ173" s="371"/>
      <c r="DA173" s="371"/>
      <c r="DB173" s="371"/>
    </row>
    <row r="174" spans="1:107" ht="14.25" thickBot="1" x14ac:dyDescent="0.2">
      <c r="B174" s="294"/>
      <c r="C174" s="314">
        <v>3.2</v>
      </c>
      <c r="D174" s="254" t="s">
        <v>295</v>
      </c>
      <c r="E174" s="259"/>
      <c r="F174" s="739"/>
      <c r="G174"/>
      <c r="H174" s="793"/>
      <c r="I174" s="727"/>
      <c r="J174"/>
      <c r="K174" s="1">
        <f t="shared" si="122"/>
        <v>0</v>
      </c>
      <c r="L174" s="1">
        <f t="shared" si="122"/>
        <v>0</v>
      </c>
      <c r="M174" s="1">
        <f t="shared" si="122"/>
        <v>0</v>
      </c>
      <c r="N174" s="1">
        <f t="shared" si="121"/>
        <v>0</v>
      </c>
      <c r="O174" s="1">
        <f t="shared" si="121"/>
        <v>0</v>
      </c>
      <c r="P174" s="1">
        <f t="shared" si="121"/>
        <v>0</v>
      </c>
      <c r="Q174" s="1">
        <f t="shared" si="102"/>
        <v>0</v>
      </c>
      <c r="R174" s="1">
        <f t="shared" si="102"/>
        <v>0</v>
      </c>
      <c r="S174" s="1">
        <f t="shared" si="102"/>
        <v>0</v>
      </c>
      <c r="T174" s="1">
        <f t="shared" si="102"/>
        <v>0</v>
      </c>
      <c r="U174" s="1">
        <f t="shared" si="102"/>
        <v>0</v>
      </c>
      <c r="V174" s="1">
        <f t="shared" si="102"/>
        <v>0</v>
      </c>
      <c r="W174" s="1">
        <f t="shared" si="118"/>
        <v>0</v>
      </c>
      <c r="X174"/>
      <c r="Y174" s="728" t="s">
        <v>839</v>
      </c>
      <c r="Z174" s="728" t="s">
        <v>839</v>
      </c>
      <c r="AA174" s="728" t="s">
        <v>839</v>
      </c>
      <c r="AB174" s="728" t="s">
        <v>839</v>
      </c>
      <c r="AC174" s="728" t="s">
        <v>839</v>
      </c>
      <c r="AD174" s="728" t="s">
        <v>839</v>
      </c>
      <c r="AE174" s="728" t="s">
        <v>839</v>
      </c>
      <c r="AF174" s="728" t="s">
        <v>839</v>
      </c>
      <c r="AG174" s="728" t="s">
        <v>839</v>
      </c>
      <c r="AH174" s="728" t="s">
        <v>839</v>
      </c>
      <c r="AI174" s="728" t="s">
        <v>839</v>
      </c>
      <c r="AJ174" s="728" t="s">
        <v>839</v>
      </c>
      <c r="AK174" s="728" t="s">
        <v>839</v>
      </c>
      <c r="AL174"/>
      <c r="AN174" s="582" t="str">
        <f t="shared" si="123"/>
        <v>3.2</v>
      </c>
      <c r="AO174" s="425" t="str">
        <f t="shared" si="124"/>
        <v>LR3 3</v>
      </c>
      <c r="AP174" s="443" t="str">
        <f>BG174</f>
        <v>風害、日照阻害の抑制</v>
      </c>
      <c r="AQ174" s="569">
        <f t="shared" si="129"/>
        <v>0.4</v>
      </c>
      <c r="AR174" s="569">
        <f t="shared" si="130"/>
        <v>0.4</v>
      </c>
      <c r="AS174" s="569">
        <f t="shared" si="131"/>
        <v>0.4</v>
      </c>
      <c r="AT174" s="569">
        <f t="shared" si="132"/>
        <v>0.4</v>
      </c>
      <c r="AU174" s="569">
        <f t="shared" si="133"/>
        <v>0.4</v>
      </c>
      <c r="AV174" s="569">
        <f t="shared" si="134"/>
        <v>0.4</v>
      </c>
      <c r="AW174" s="569">
        <f t="shared" si="135"/>
        <v>0.4</v>
      </c>
      <c r="AX174" s="569">
        <f t="shared" si="136"/>
        <v>0.4</v>
      </c>
      <c r="AY174" s="569">
        <f t="shared" si="137"/>
        <v>0.4</v>
      </c>
      <c r="AZ174" s="569">
        <f t="shared" si="138"/>
        <v>0.4</v>
      </c>
      <c r="BA174" s="402">
        <f t="shared" si="125"/>
        <v>0</v>
      </c>
      <c r="BB174" s="401">
        <f t="shared" si="126"/>
        <v>0</v>
      </c>
      <c r="BC174" s="401">
        <f t="shared" si="127"/>
        <v>0</v>
      </c>
      <c r="BE174" s="376" t="s">
        <v>618</v>
      </c>
      <c r="BF174" s="425" t="s">
        <v>123</v>
      </c>
      <c r="BG174" s="443" t="s">
        <v>790</v>
      </c>
      <c r="BH174" s="569">
        <v>0.4</v>
      </c>
      <c r="BI174" s="569">
        <v>0.4</v>
      </c>
      <c r="BJ174" s="569">
        <v>0.4</v>
      </c>
      <c r="BK174" s="569">
        <v>0.4</v>
      </c>
      <c r="BL174" s="569">
        <v>0.4</v>
      </c>
      <c r="BM174" s="569">
        <v>0.4</v>
      </c>
      <c r="BN174" s="569">
        <v>0.4</v>
      </c>
      <c r="BO174" s="569">
        <v>0.4</v>
      </c>
      <c r="BP174" s="569">
        <v>0.4</v>
      </c>
      <c r="BQ174" s="569">
        <v>0.4</v>
      </c>
      <c r="BR174" s="570"/>
      <c r="BS174" s="569"/>
      <c r="BT174" s="569"/>
      <c r="BV174" s="376" t="s">
        <v>618</v>
      </c>
      <c r="BW174" s="425" t="s">
        <v>123</v>
      </c>
      <c r="BX174" s="443" t="s">
        <v>677</v>
      </c>
      <c r="BY174" s="569">
        <v>0.4</v>
      </c>
      <c r="BZ174" s="569">
        <v>0.4</v>
      </c>
      <c r="CA174" s="569">
        <v>0.4</v>
      </c>
      <c r="CB174" s="569">
        <v>0.4</v>
      </c>
      <c r="CC174" s="569">
        <v>0.4</v>
      </c>
      <c r="CD174" s="569">
        <v>0.4</v>
      </c>
      <c r="CE174" s="569">
        <v>0.4</v>
      </c>
      <c r="CF174" s="569">
        <v>0.4</v>
      </c>
      <c r="CG174" s="569">
        <v>0.4</v>
      </c>
      <c r="CH174" s="569">
        <v>0.4</v>
      </c>
      <c r="CI174" s="570"/>
      <c r="CJ174" s="569"/>
      <c r="CK174" s="569"/>
      <c r="CM174" s="376" t="s">
        <v>728</v>
      </c>
      <c r="CN174" s="425" t="s">
        <v>123</v>
      </c>
      <c r="CO174" s="443" t="s">
        <v>677</v>
      </c>
      <c r="CP174" s="569">
        <v>0.4</v>
      </c>
      <c r="CQ174" s="569">
        <v>0.4</v>
      </c>
      <c r="CR174" s="569">
        <v>0.4</v>
      </c>
      <c r="CS174" s="569">
        <v>0.4</v>
      </c>
      <c r="CT174" s="569">
        <v>0.4</v>
      </c>
      <c r="CU174" s="569">
        <v>0.4</v>
      </c>
      <c r="CV174" s="569">
        <v>0.4</v>
      </c>
      <c r="CW174" s="569">
        <v>0.4</v>
      </c>
      <c r="CX174" s="569">
        <v>0.4</v>
      </c>
      <c r="CY174" s="569">
        <v>0.4</v>
      </c>
      <c r="CZ174" s="570"/>
      <c r="DA174" s="569"/>
      <c r="DB174" s="569"/>
    </row>
    <row r="175" spans="1:107" x14ac:dyDescent="0.15">
      <c r="B175" s="291"/>
      <c r="C175" s="316"/>
      <c r="D175" s="211">
        <v>1</v>
      </c>
      <c r="E175" s="254" t="s">
        <v>436</v>
      </c>
      <c r="F175" s="739"/>
      <c r="G175"/>
      <c r="H175" s="778">
        <f>IF(SUMPRODUCT($Y$7:$AH$7,K175:T175)=0,0,SUMPRODUCT($Y$7:$AH$7,Y175:AH175)/SUMPRODUCT($Y$7:$AH$7,K175:T175))</f>
        <v>4</v>
      </c>
      <c r="I175" s="796">
        <f>IF(SUMPRODUCT($AI$7:$AK$7,U175:W175)=0,0,SUMPRODUCT($AI$7:$AK$7,AI175:AK177)/SUMPRODUCT($AI$7:$AK$7,U175:W175))</f>
        <v>0</v>
      </c>
      <c r="J175"/>
      <c r="K175" s="1">
        <f t="shared" si="122"/>
        <v>1</v>
      </c>
      <c r="L175" s="1">
        <f t="shared" si="122"/>
        <v>0</v>
      </c>
      <c r="M175" s="1">
        <f t="shared" si="122"/>
        <v>0</v>
      </c>
      <c r="N175" s="1">
        <f t="shared" si="121"/>
        <v>0</v>
      </c>
      <c r="O175" s="1">
        <f t="shared" si="121"/>
        <v>0</v>
      </c>
      <c r="P175" s="1">
        <f t="shared" si="121"/>
        <v>0</v>
      </c>
      <c r="Q175" s="1">
        <f t="shared" si="102"/>
        <v>0</v>
      </c>
      <c r="R175" s="1">
        <f t="shared" si="102"/>
        <v>0</v>
      </c>
      <c r="S175" s="1">
        <f t="shared" si="102"/>
        <v>0</v>
      </c>
      <c r="T175" s="1">
        <f t="shared" si="102"/>
        <v>0</v>
      </c>
      <c r="U175" s="1">
        <f t="shared" si="102"/>
        <v>0</v>
      </c>
      <c r="V175" s="1">
        <f t="shared" si="102"/>
        <v>0</v>
      </c>
      <c r="W175" s="1">
        <f t="shared" si="118"/>
        <v>0</v>
      </c>
      <c r="X175"/>
      <c r="Y175" s="679">
        <v>4</v>
      </c>
      <c r="Z175" s="679"/>
      <c r="AA175" s="679"/>
      <c r="AB175" s="679"/>
      <c r="AC175" s="679"/>
      <c r="AD175" s="679"/>
      <c r="AE175" s="679"/>
      <c r="AF175" s="679"/>
      <c r="AG175" s="679"/>
      <c r="AH175" s="679"/>
      <c r="AI175" s="679"/>
      <c r="AJ175" s="679"/>
      <c r="AK175" s="679"/>
      <c r="AL175"/>
      <c r="AN175" s="376" t="str">
        <f t="shared" si="123"/>
        <v>3.2.1</v>
      </c>
      <c r="AO175" s="425" t="str">
        <f t="shared" si="124"/>
        <v>LR3 3.2</v>
      </c>
      <c r="AP175" s="426" t="str">
        <f t="shared" si="143"/>
        <v>風害の抑制</v>
      </c>
      <c r="AQ175" s="371">
        <f t="shared" si="129"/>
        <v>0.7</v>
      </c>
      <c r="AR175" s="371">
        <f t="shared" si="130"/>
        <v>0.7</v>
      </c>
      <c r="AS175" s="371">
        <f t="shared" si="131"/>
        <v>0.7</v>
      </c>
      <c r="AT175" s="371">
        <f t="shared" si="132"/>
        <v>0.7</v>
      </c>
      <c r="AU175" s="371">
        <f t="shared" si="133"/>
        <v>0.7</v>
      </c>
      <c r="AV175" s="371">
        <f t="shared" si="134"/>
        <v>0.7</v>
      </c>
      <c r="AW175" s="371">
        <f t="shared" si="135"/>
        <v>0.7</v>
      </c>
      <c r="AX175" s="371">
        <f t="shared" si="136"/>
        <v>0.7</v>
      </c>
      <c r="AY175" s="371">
        <f t="shared" si="137"/>
        <v>0.7</v>
      </c>
      <c r="AZ175" s="371">
        <f t="shared" si="138"/>
        <v>0.6</v>
      </c>
      <c r="BA175" s="402">
        <f t="shared" si="125"/>
        <v>0</v>
      </c>
      <c r="BB175" s="401">
        <f t="shared" si="126"/>
        <v>0</v>
      </c>
      <c r="BC175" s="401">
        <f t="shared" si="127"/>
        <v>0</v>
      </c>
      <c r="BE175" s="376" t="s">
        <v>548</v>
      </c>
      <c r="BF175" s="425" t="s">
        <v>125</v>
      </c>
      <c r="BG175" s="426" t="s">
        <v>678</v>
      </c>
      <c r="BH175" s="371">
        <v>0.7</v>
      </c>
      <c r="BI175" s="371">
        <v>0.7</v>
      </c>
      <c r="BJ175" s="371">
        <v>0.7</v>
      </c>
      <c r="BK175" s="371">
        <v>0.7</v>
      </c>
      <c r="BL175" s="371">
        <v>0.7</v>
      </c>
      <c r="BM175" s="371">
        <v>0.7</v>
      </c>
      <c r="BN175" s="371">
        <v>0.7</v>
      </c>
      <c r="BO175" s="371">
        <v>0.7</v>
      </c>
      <c r="BP175" s="371">
        <v>0.7</v>
      </c>
      <c r="BQ175" s="614">
        <v>0.6</v>
      </c>
      <c r="BR175" s="570"/>
      <c r="BS175" s="569"/>
      <c r="BT175" s="569"/>
      <c r="BV175" s="376" t="s">
        <v>548</v>
      </c>
      <c r="BW175" s="425" t="s">
        <v>125</v>
      </c>
      <c r="BX175" s="426" t="s">
        <v>678</v>
      </c>
      <c r="BY175" s="371">
        <v>0.7</v>
      </c>
      <c r="BZ175" s="371">
        <v>0.7</v>
      </c>
      <c r="CA175" s="371">
        <v>0.7</v>
      </c>
      <c r="CB175" s="371">
        <v>0.7</v>
      </c>
      <c r="CC175" s="371">
        <v>0.7</v>
      </c>
      <c r="CD175" s="371">
        <v>0.7</v>
      </c>
      <c r="CE175" s="371">
        <v>0.7</v>
      </c>
      <c r="CF175" s="371">
        <v>0.7</v>
      </c>
      <c r="CG175" s="371">
        <v>0.7</v>
      </c>
      <c r="CH175" s="569">
        <v>0.6</v>
      </c>
      <c r="CI175" s="570"/>
      <c r="CJ175" s="569"/>
      <c r="CK175" s="569"/>
      <c r="CM175" s="376" t="s">
        <v>729</v>
      </c>
      <c r="CN175" s="425" t="s">
        <v>125</v>
      </c>
      <c r="CO175" s="426" t="s">
        <v>730</v>
      </c>
      <c r="CP175" s="371">
        <v>0.7</v>
      </c>
      <c r="CQ175" s="371">
        <v>0.7</v>
      </c>
      <c r="CR175" s="371">
        <v>0.7</v>
      </c>
      <c r="CS175" s="371">
        <v>0.7</v>
      </c>
      <c r="CT175" s="371">
        <v>0.7</v>
      </c>
      <c r="CU175" s="371">
        <v>0.7</v>
      </c>
      <c r="CV175" s="371">
        <v>0.7</v>
      </c>
      <c r="CW175" s="371">
        <v>0.7</v>
      </c>
      <c r="CX175" s="371">
        <v>0.7</v>
      </c>
      <c r="CY175" s="569">
        <v>0.6</v>
      </c>
      <c r="CZ175" s="570"/>
      <c r="DA175" s="569"/>
      <c r="DB175" s="569"/>
    </row>
    <row r="176" spans="1:107" x14ac:dyDescent="0.15">
      <c r="B176" s="294"/>
      <c r="C176" s="210"/>
      <c r="D176" s="211">
        <v>2</v>
      </c>
      <c r="E176" s="254" t="s">
        <v>479</v>
      </c>
      <c r="F176" s="739"/>
      <c r="G176"/>
      <c r="H176" s="779">
        <f>IF(SUMPRODUCT($Y$7:$AH$7,K176:T176)=0,0,SUMPRODUCT($Y$7:$AH$7,Y176:AH176)/SUMPRODUCT($Y$7:$AH$7,K176:T176))</f>
        <v>0</v>
      </c>
      <c r="I176" s="700">
        <f>IF(SUMPRODUCT($AI$7:$AK$7,U176:W176)=0,0,SUMPRODUCT($AI$7:$AK$7,AI176:AK178)/SUMPRODUCT($AI$7:$AK$7,U176:W176))</f>
        <v>0</v>
      </c>
      <c r="J176"/>
      <c r="K176" s="1">
        <f t="shared" si="122"/>
        <v>0</v>
      </c>
      <c r="L176" s="1">
        <f t="shared" si="122"/>
        <v>0</v>
      </c>
      <c r="M176" s="1">
        <f t="shared" si="122"/>
        <v>0</v>
      </c>
      <c r="N176" s="1">
        <f t="shared" si="121"/>
        <v>0</v>
      </c>
      <c r="O176" s="1">
        <f t="shared" si="121"/>
        <v>0</v>
      </c>
      <c r="P176" s="1">
        <f t="shared" si="121"/>
        <v>0</v>
      </c>
      <c r="Q176" s="1">
        <f t="shared" si="102"/>
        <v>0</v>
      </c>
      <c r="R176" s="1">
        <f t="shared" si="102"/>
        <v>0</v>
      </c>
      <c r="S176" s="1">
        <f t="shared" si="102"/>
        <v>0</v>
      </c>
      <c r="T176" s="1">
        <f t="shared" si="102"/>
        <v>0</v>
      </c>
      <c r="U176" s="1">
        <f t="shared" si="102"/>
        <v>0</v>
      </c>
      <c r="V176" s="1">
        <f t="shared" si="102"/>
        <v>0</v>
      </c>
      <c r="W176" s="1">
        <f t="shared" si="118"/>
        <v>0</v>
      </c>
      <c r="X176"/>
      <c r="Y176" s="681"/>
      <c r="Z176" s="681"/>
      <c r="AA176" s="681"/>
      <c r="AB176" s="681"/>
      <c r="AC176" s="681"/>
      <c r="AD176" s="681"/>
      <c r="AE176" s="681"/>
      <c r="AF176" s="681"/>
      <c r="AG176" s="681"/>
      <c r="AH176" s="681"/>
      <c r="AI176" s="681"/>
      <c r="AJ176" s="681"/>
      <c r="AK176" s="681"/>
      <c r="AL176"/>
      <c r="AN176" s="376" t="str">
        <f t="shared" si="123"/>
        <v>3.2.2</v>
      </c>
      <c r="AO176" s="425" t="str">
        <f t="shared" si="124"/>
        <v>LR3 3.2</v>
      </c>
      <c r="AP176" s="426" t="str">
        <f t="shared" si="143"/>
        <v>砂塵の抑制</v>
      </c>
      <c r="AQ176" s="371">
        <f t="shared" si="129"/>
        <v>0</v>
      </c>
      <c r="AR176" s="371">
        <f t="shared" si="130"/>
        <v>0</v>
      </c>
      <c r="AS176" s="371">
        <f t="shared" si="131"/>
        <v>0</v>
      </c>
      <c r="AT176" s="371">
        <f t="shared" si="132"/>
        <v>0</v>
      </c>
      <c r="AU176" s="371">
        <f t="shared" si="133"/>
        <v>0</v>
      </c>
      <c r="AV176" s="371">
        <f t="shared" si="134"/>
        <v>0</v>
      </c>
      <c r="AW176" s="371">
        <f t="shared" si="135"/>
        <v>0</v>
      </c>
      <c r="AX176" s="371">
        <f t="shared" si="136"/>
        <v>0</v>
      </c>
      <c r="AY176" s="371">
        <f t="shared" si="137"/>
        <v>0</v>
      </c>
      <c r="AZ176" s="371">
        <f t="shared" si="138"/>
        <v>0.2</v>
      </c>
      <c r="BA176" s="402">
        <f t="shared" si="125"/>
        <v>0</v>
      </c>
      <c r="BB176" s="401">
        <f t="shared" si="126"/>
        <v>0</v>
      </c>
      <c r="BC176" s="401">
        <f t="shared" si="127"/>
        <v>0</v>
      </c>
      <c r="BE176" s="376" t="s">
        <v>118</v>
      </c>
      <c r="BF176" s="425" t="s">
        <v>126</v>
      </c>
      <c r="BG176" s="426" t="s">
        <v>479</v>
      </c>
      <c r="BH176" s="371"/>
      <c r="BI176" s="371"/>
      <c r="BJ176" s="371"/>
      <c r="BK176" s="371"/>
      <c r="BL176" s="371"/>
      <c r="BM176" s="371"/>
      <c r="BN176" s="371"/>
      <c r="BO176" s="371"/>
      <c r="BP176" s="371"/>
      <c r="BQ176" s="614">
        <v>0.2</v>
      </c>
      <c r="BR176" s="570"/>
      <c r="BS176" s="569"/>
      <c r="BT176" s="569"/>
      <c r="BV176" s="376" t="s">
        <v>550</v>
      </c>
      <c r="BW176" s="425" t="s">
        <v>679</v>
      </c>
      <c r="BX176" s="426" t="s">
        <v>479</v>
      </c>
      <c r="BY176" s="371"/>
      <c r="BZ176" s="371"/>
      <c r="CA176" s="371"/>
      <c r="CB176" s="371"/>
      <c r="CC176" s="371"/>
      <c r="CD176" s="371"/>
      <c r="CE176" s="371"/>
      <c r="CF176" s="371"/>
      <c r="CG176" s="371"/>
      <c r="CH176" s="569">
        <v>0.2</v>
      </c>
      <c r="CI176" s="570"/>
      <c r="CJ176" s="569"/>
      <c r="CK176" s="569"/>
      <c r="CM176" s="376" t="s">
        <v>731</v>
      </c>
      <c r="CN176" s="425" t="s">
        <v>732</v>
      </c>
      <c r="CO176" s="426" t="s">
        <v>479</v>
      </c>
      <c r="CP176" s="371"/>
      <c r="CQ176" s="371"/>
      <c r="CR176" s="371"/>
      <c r="CS176" s="371"/>
      <c r="CT176" s="371"/>
      <c r="CU176" s="371"/>
      <c r="CV176" s="371"/>
      <c r="CW176" s="371"/>
      <c r="CX176" s="371"/>
      <c r="CY176" s="569">
        <v>0.2</v>
      </c>
      <c r="CZ176" s="570"/>
      <c r="DA176" s="569"/>
      <c r="DB176" s="569"/>
    </row>
    <row r="177" spans="2:106" s="326" customFormat="1" ht="14.25" thickBot="1" x14ac:dyDescent="0.2">
      <c r="B177" s="294"/>
      <c r="C177" s="210"/>
      <c r="D177" s="253">
        <v>3</v>
      </c>
      <c r="E177" s="254" t="s">
        <v>480</v>
      </c>
      <c r="F177" s="739"/>
      <c r="G177"/>
      <c r="H177" s="776">
        <f>IF(SUMPRODUCT($Y$7:$AH$7,K177:T177)=0,0,SUMPRODUCT($Y$7:$AH$7,Y177:AH177)/SUMPRODUCT($Y$7:$AH$7,K177:T177))</f>
        <v>4</v>
      </c>
      <c r="I177" s="795">
        <f>IF(SUMPRODUCT($AI$7:$AK$7,U177:W177)=0,0,SUMPRODUCT($AI$7:$AK$7,AI177:AK179)/SUMPRODUCT($AI$7:$AK$7,U177:W177))</f>
        <v>0</v>
      </c>
      <c r="J177"/>
      <c r="K177" s="1">
        <f t="shared" si="122"/>
        <v>1</v>
      </c>
      <c r="L177" s="1">
        <f t="shared" si="122"/>
        <v>0</v>
      </c>
      <c r="M177" s="1">
        <f t="shared" si="122"/>
        <v>0</v>
      </c>
      <c r="N177" s="1">
        <f t="shared" si="121"/>
        <v>0</v>
      </c>
      <c r="O177" s="1">
        <f t="shared" si="121"/>
        <v>0</v>
      </c>
      <c r="P177" s="1">
        <f t="shared" si="121"/>
        <v>0</v>
      </c>
      <c r="Q177" s="1">
        <f t="shared" si="102"/>
        <v>0</v>
      </c>
      <c r="R177" s="1">
        <f t="shared" si="102"/>
        <v>0</v>
      </c>
      <c r="S177" s="1">
        <f t="shared" si="102"/>
        <v>0</v>
      </c>
      <c r="T177" s="1">
        <f t="shared" si="102"/>
        <v>0</v>
      </c>
      <c r="U177" s="1">
        <f t="shared" si="102"/>
        <v>0</v>
      </c>
      <c r="V177" s="1">
        <f t="shared" si="102"/>
        <v>0</v>
      </c>
      <c r="W177" s="1">
        <f t="shared" si="118"/>
        <v>0</v>
      </c>
      <c r="X177"/>
      <c r="Y177" s="681">
        <v>4</v>
      </c>
      <c r="Z177" s="681"/>
      <c r="AA177" s="681"/>
      <c r="AB177" s="681"/>
      <c r="AC177" s="681"/>
      <c r="AD177" s="681"/>
      <c r="AE177" s="681"/>
      <c r="AF177" s="681"/>
      <c r="AG177" s="681"/>
      <c r="AH177" s="681"/>
      <c r="AI177" s="681"/>
      <c r="AJ177" s="681"/>
      <c r="AK177" s="681"/>
      <c r="AL177"/>
      <c r="AM177"/>
      <c r="AN177" s="376" t="str">
        <f t="shared" si="123"/>
        <v>3.2.3</v>
      </c>
      <c r="AO177" s="425" t="str">
        <f t="shared" si="124"/>
        <v>LR3 3.2</v>
      </c>
      <c r="AP177" s="426" t="str">
        <f t="shared" si="143"/>
        <v>日照阻害の抑制</v>
      </c>
      <c r="AQ177" s="371">
        <f t="shared" si="129"/>
        <v>0.3</v>
      </c>
      <c r="AR177" s="371">
        <f t="shared" si="130"/>
        <v>0.3</v>
      </c>
      <c r="AS177" s="371">
        <f t="shared" si="131"/>
        <v>0.3</v>
      </c>
      <c r="AT177" s="371">
        <f t="shared" si="132"/>
        <v>0.3</v>
      </c>
      <c r="AU177" s="371">
        <f t="shared" si="133"/>
        <v>0.3</v>
      </c>
      <c r="AV177" s="371">
        <f t="shared" si="134"/>
        <v>0.3</v>
      </c>
      <c r="AW177" s="371">
        <f t="shared" si="135"/>
        <v>0.3</v>
      </c>
      <c r="AX177" s="371">
        <f t="shared" si="136"/>
        <v>0.3</v>
      </c>
      <c r="AY177" s="371">
        <f t="shared" si="137"/>
        <v>0.3</v>
      </c>
      <c r="AZ177" s="371">
        <f t="shared" si="138"/>
        <v>0.2</v>
      </c>
      <c r="BA177" s="402">
        <f t="shared" si="125"/>
        <v>0</v>
      </c>
      <c r="BB177" s="401">
        <f t="shared" si="126"/>
        <v>0</v>
      </c>
      <c r="BC177" s="401">
        <f t="shared" si="127"/>
        <v>0</v>
      </c>
      <c r="BD177"/>
      <c r="BE177" s="376" t="s">
        <v>550</v>
      </c>
      <c r="BF177" s="425" t="s">
        <v>125</v>
      </c>
      <c r="BG177" s="426" t="s">
        <v>680</v>
      </c>
      <c r="BH177" s="371">
        <v>0.3</v>
      </c>
      <c r="BI177" s="371">
        <v>0.3</v>
      </c>
      <c r="BJ177" s="371">
        <v>0.3</v>
      </c>
      <c r="BK177" s="371">
        <v>0.3</v>
      </c>
      <c r="BL177" s="371">
        <v>0.3</v>
      </c>
      <c r="BM177" s="371">
        <v>0.3</v>
      </c>
      <c r="BN177" s="371">
        <v>0.3</v>
      </c>
      <c r="BO177" s="371">
        <v>0.3</v>
      </c>
      <c r="BP177" s="371">
        <v>0.3</v>
      </c>
      <c r="BQ177" s="614">
        <v>0.2</v>
      </c>
      <c r="BR177" s="570"/>
      <c r="BS177" s="569"/>
      <c r="BT177" s="569"/>
      <c r="BU177"/>
      <c r="BV177" s="376" t="s">
        <v>665</v>
      </c>
      <c r="BW177" s="425" t="s">
        <v>125</v>
      </c>
      <c r="BX177" s="426" t="s">
        <v>680</v>
      </c>
      <c r="BY177" s="371">
        <v>0.3</v>
      </c>
      <c r="BZ177" s="371">
        <v>0.3</v>
      </c>
      <c r="CA177" s="371">
        <v>0.3</v>
      </c>
      <c r="CB177" s="371">
        <v>0.3</v>
      </c>
      <c r="CC177" s="371">
        <v>0.3</v>
      </c>
      <c r="CD177" s="371">
        <v>0.3</v>
      </c>
      <c r="CE177" s="371">
        <v>0.3</v>
      </c>
      <c r="CF177" s="371">
        <v>0.3</v>
      </c>
      <c r="CG177" s="371">
        <v>0.3</v>
      </c>
      <c r="CH177" s="569">
        <v>0.2</v>
      </c>
      <c r="CI177" s="570"/>
      <c r="CJ177" s="569"/>
      <c r="CK177" s="569"/>
      <c r="CL177"/>
      <c r="CM177" s="376" t="s">
        <v>733</v>
      </c>
      <c r="CN177" s="425" t="s">
        <v>125</v>
      </c>
      <c r="CO177" s="426" t="s">
        <v>734</v>
      </c>
      <c r="CP177" s="371">
        <v>0.3</v>
      </c>
      <c r="CQ177" s="371">
        <v>0.3</v>
      </c>
      <c r="CR177" s="371">
        <v>0.3</v>
      </c>
      <c r="CS177" s="371">
        <v>0.3</v>
      </c>
      <c r="CT177" s="371">
        <v>0.3</v>
      </c>
      <c r="CU177" s="371">
        <v>0.3</v>
      </c>
      <c r="CV177" s="371">
        <v>0.3</v>
      </c>
      <c r="CW177" s="371">
        <v>0.3</v>
      </c>
      <c r="CX177" s="371">
        <v>0.3</v>
      </c>
      <c r="CY177" s="569">
        <v>0.2</v>
      </c>
      <c r="CZ177" s="570"/>
      <c r="DA177" s="569"/>
      <c r="DB177" s="569"/>
    </row>
    <row r="178" spans="2:106" s="326" customFormat="1" ht="14.25" thickBot="1" x14ac:dyDescent="0.2">
      <c r="B178" s="290"/>
      <c r="C178" s="314">
        <v>3.3</v>
      </c>
      <c r="D178" s="254" t="s">
        <v>416</v>
      </c>
      <c r="E178" s="264"/>
      <c r="F178" s="739"/>
      <c r="G178"/>
      <c r="H178" s="793"/>
      <c r="I178" s="727"/>
      <c r="J178"/>
      <c r="K178" s="1">
        <f t="shared" si="122"/>
        <v>0</v>
      </c>
      <c r="L178" s="1">
        <f t="shared" si="122"/>
        <v>0</v>
      </c>
      <c r="M178" s="1">
        <f t="shared" si="122"/>
        <v>0</v>
      </c>
      <c r="N178" s="1">
        <f t="shared" si="121"/>
        <v>0</v>
      </c>
      <c r="O178" s="1">
        <f t="shared" si="121"/>
        <v>0</v>
      </c>
      <c r="P178" s="1">
        <f t="shared" si="121"/>
        <v>0</v>
      </c>
      <c r="Q178" s="1">
        <f t="shared" si="121"/>
        <v>0</v>
      </c>
      <c r="R178" s="1">
        <f t="shared" si="121"/>
        <v>0</v>
      </c>
      <c r="S178" s="1">
        <f t="shared" si="121"/>
        <v>0</v>
      </c>
      <c r="T178" s="1">
        <f t="shared" si="121"/>
        <v>0</v>
      </c>
      <c r="U178" s="1">
        <f t="shared" si="121"/>
        <v>0</v>
      </c>
      <c r="V178" s="1">
        <f t="shared" si="121"/>
        <v>0</v>
      </c>
      <c r="W178" s="1">
        <f t="shared" si="118"/>
        <v>0</v>
      </c>
      <c r="X178"/>
      <c r="Y178" s="728" t="s">
        <v>839</v>
      </c>
      <c r="Z178" s="728" t="s">
        <v>839</v>
      </c>
      <c r="AA178" s="728" t="s">
        <v>839</v>
      </c>
      <c r="AB178" s="728" t="s">
        <v>839</v>
      </c>
      <c r="AC178" s="728" t="s">
        <v>839</v>
      </c>
      <c r="AD178" s="728" t="s">
        <v>839</v>
      </c>
      <c r="AE178" s="728" t="s">
        <v>839</v>
      </c>
      <c r="AF178" s="728" t="s">
        <v>839</v>
      </c>
      <c r="AG178" s="728" t="s">
        <v>839</v>
      </c>
      <c r="AH178" s="728" t="s">
        <v>839</v>
      </c>
      <c r="AI178" s="728" t="s">
        <v>839</v>
      </c>
      <c r="AJ178" s="728" t="s">
        <v>839</v>
      </c>
      <c r="AK178" s="728" t="s">
        <v>839</v>
      </c>
      <c r="AL178"/>
      <c r="AM178"/>
      <c r="AN178" s="582" t="str">
        <f t="shared" si="123"/>
        <v>3.3</v>
      </c>
      <c r="AO178" s="425" t="str">
        <f t="shared" si="124"/>
        <v>LR3 3</v>
      </c>
      <c r="AP178" s="443" t="str">
        <f t="shared" si="143"/>
        <v>光害の抑制</v>
      </c>
      <c r="AQ178" s="569">
        <f t="shared" si="129"/>
        <v>0.2</v>
      </c>
      <c r="AR178" s="569">
        <f t="shared" si="130"/>
        <v>0.2</v>
      </c>
      <c r="AS178" s="569">
        <f t="shared" si="131"/>
        <v>0.2</v>
      </c>
      <c r="AT178" s="569">
        <f t="shared" si="132"/>
        <v>0.2</v>
      </c>
      <c r="AU178" s="569">
        <f t="shared" si="133"/>
        <v>0.2</v>
      </c>
      <c r="AV178" s="569">
        <f t="shared" si="134"/>
        <v>0.2</v>
      </c>
      <c r="AW178" s="569">
        <f t="shared" si="135"/>
        <v>0.2</v>
      </c>
      <c r="AX178" s="569">
        <f t="shared" si="136"/>
        <v>0.2</v>
      </c>
      <c r="AY178" s="569">
        <f t="shared" si="137"/>
        <v>0.2</v>
      </c>
      <c r="AZ178" s="569">
        <f t="shared" si="138"/>
        <v>0.2</v>
      </c>
      <c r="BA178" s="402">
        <f t="shared" si="125"/>
        <v>0</v>
      </c>
      <c r="BB178" s="401">
        <f t="shared" si="126"/>
        <v>0</v>
      </c>
      <c r="BC178" s="401">
        <f t="shared" si="127"/>
        <v>0</v>
      </c>
      <c r="BD178"/>
      <c r="BE178" s="376" t="s">
        <v>681</v>
      </c>
      <c r="BF178" s="425" t="s">
        <v>123</v>
      </c>
      <c r="BG178" s="426" t="s">
        <v>481</v>
      </c>
      <c r="BH178" s="371">
        <v>0.2</v>
      </c>
      <c r="BI178" s="371">
        <v>0.2</v>
      </c>
      <c r="BJ178" s="371">
        <v>0.2</v>
      </c>
      <c r="BK178" s="371">
        <v>0.2</v>
      </c>
      <c r="BL178" s="371">
        <v>0.2</v>
      </c>
      <c r="BM178" s="371">
        <v>0.2</v>
      </c>
      <c r="BN178" s="371">
        <v>0.2</v>
      </c>
      <c r="BO178" s="371">
        <v>0.2</v>
      </c>
      <c r="BP178" s="371">
        <v>0.2</v>
      </c>
      <c r="BQ178" s="569">
        <v>0.2</v>
      </c>
      <c r="BR178" s="570"/>
      <c r="BS178" s="569"/>
      <c r="BT178" s="569"/>
      <c r="BU178"/>
      <c r="BV178" s="376" t="s">
        <v>681</v>
      </c>
      <c r="BW178" s="425" t="s">
        <v>123</v>
      </c>
      <c r="BX178" s="426" t="s">
        <v>481</v>
      </c>
      <c r="BY178" s="569">
        <v>0.2</v>
      </c>
      <c r="BZ178" s="569">
        <v>0.2</v>
      </c>
      <c r="CA178" s="569">
        <v>0.2</v>
      </c>
      <c r="CB178" s="569">
        <v>0.2</v>
      </c>
      <c r="CC178" s="569">
        <v>0.2</v>
      </c>
      <c r="CD178" s="569">
        <v>0.2</v>
      </c>
      <c r="CE178" s="569">
        <v>0.2</v>
      </c>
      <c r="CF178" s="569">
        <v>0.2</v>
      </c>
      <c r="CG178" s="569">
        <v>0.2</v>
      </c>
      <c r="CH178" s="569">
        <v>0.2</v>
      </c>
      <c r="CI178" s="570"/>
      <c r="CJ178" s="569"/>
      <c r="CK178" s="569"/>
      <c r="CL178"/>
      <c r="CM178" s="376" t="s">
        <v>735</v>
      </c>
      <c r="CN178" s="425" t="s">
        <v>123</v>
      </c>
      <c r="CO178" s="426" t="s">
        <v>481</v>
      </c>
      <c r="CP178" s="569">
        <v>0.2</v>
      </c>
      <c r="CQ178" s="569">
        <v>0.2</v>
      </c>
      <c r="CR178" s="569">
        <v>0.2</v>
      </c>
      <c r="CS178" s="569">
        <v>0.2</v>
      </c>
      <c r="CT178" s="569">
        <v>0.2</v>
      </c>
      <c r="CU178" s="569">
        <v>0.2</v>
      </c>
      <c r="CV178" s="569">
        <v>0.2</v>
      </c>
      <c r="CW178" s="569">
        <v>0.2</v>
      </c>
      <c r="CX178" s="569">
        <v>0.2</v>
      </c>
      <c r="CY178" s="569">
        <v>0.2</v>
      </c>
      <c r="CZ178" s="570"/>
      <c r="DA178" s="569"/>
      <c r="DB178" s="569"/>
    </row>
    <row r="179" spans="2:106" s="326" customFormat="1" x14ac:dyDescent="0.15">
      <c r="B179" s="291"/>
      <c r="C179" s="210"/>
      <c r="D179" s="211">
        <v>1</v>
      </c>
      <c r="E179" s="223" t="s">
        <v>417</v>
      </c>
      <c r="F179" s="739"/>
      <c r="G179"/>
      <c r="H179" s="778">
        <f>IF(SUMPRODUCT($Y$7:$AH$7,K179:T179)=0,0,SUMPRODUCT($Y$7:$AH$7,Y179:AH179)/SUMPRODUCT($Y$7:$AH$7,K179:T179))</f>
        <v>4</v>
      </c>
      <c r="I179" s="796">
        <f>IF(SUMPRODUCT($AI$7:$AK$7,U179:W179)=0,0,SUMPRODUCT($AI$7:$AK$7,AI179:AK181)/SUMPRODUCT($AI$7:$AK$7,U179:W179))</f>
        <v>0</v>
      </c>
      <c r="J179"/>
      <c r="K179" s="1">
        <f t="shared" si="122"/>
        <v>1</v>
      </c>
      <c r="L179" s="1">
        <f t="shared" si="122"/>
        <v>0</v>
      </c>
      <c r="M179" s="1">
        <f t="shared" si="122"/>
        <v>0</v>
      </c>
      <c r="N179" s="1">
        <f t="shared" si="121"/>
        <v>0</v>
      </c>
      <c r="O179" s="1">
        <f t="shared" si="121"/>
        <v>0</v>
      </c>
      <c r="P179" s="1">
        <f t="shared" si="121"/>
        <v>0</v>
      </c>
      <c r="Q179" s="1">
        <f t="shared" si="121"/>
        <v>0</v>
      </c>
      <c r="R179" s="1">
        <f t="shared" si="121"/>
        <v>0</v>
      </c>
      <c r="S179" s="1">
        <f t="shared" si="121"/>
        <v>0</v>
      </c>
      <c r="T179" s="1">
        <f t="shared" si="121"/>
        <v>0</v>
      </c>
      <c r="U179" s="1">
        <f t="shared" si="121"/>
        <v>0</v>
      </c>
      <c r="V179" s="1">
        <f t="shared" si="121"/>
        <v>0</v>
      </c>
      <c r="W179" s="1">
        <f t="shared" si="118"/>
        <v>0</v>
      </c>
      <c r="X179"/>
      <c r="Y179" s="679">
        <v>4</v>
      </c>
      <c r="Z179" s="679"/>
      <c r="AA179" s="679"/>
      <c r="AB179" s="679"/>
      <c r="AC179" s="679"/>
      <c r="AD179" s="679"/>
      <c r="AE179" s="679"/>
      <c r="AF179" s="679"/>
      <c r="AG179" s="679"/>
      <c r="AH179" s="679"/>
      <c r="AI179" s="679"/>
      <c r="AJ179" s="679"/>
      <c r="AK179" s="679"/>
      <c r="AL179"/>
      <c r="AM179"/>
      <c r="AN179" s="376" t="str">
        <f t="shared" si="123"/>
        <v>3.3.1</v>
      </c>
      <c r="AO179" s="425" t="str">
        <f t="shared" si="124"/>
        <v>LR3 3.3</v>
      </c>
      <c r="AP179" s="426" t="str">
        <f t="shared" si="143"/>
        <v>屋外照明及び屋内照明のうち外に漏れる光への対策</v>
      </c>
      <c r="AQ179" s="371">
        <f t="shared" si="129"/>
        <v>0.7</v>
      </c>
      <c r="AR179" s="371">
        <f t="shared" si="130"/>
        <v>0.7</v>
      </c>
      <c r="AS179" s="371">
        <f t="shared" si="131"/>
        <v>0.7</v>
      </c>
      <c r="AT179" s="371">
        <f t="shared" si="132"/>
        <v>0.7</v>
      </c>
      <c r="AU179" s="371">
        <f t="shared" si="133"/>
        <v>0.7</v>
      </c>
      <c r="AV179" s="371">
        <f t="shared" si="134"/>
        <v>0.7</v>
      </c>
      <c r="AW179" s="371">
        <f t="shared" si="135"/>
        <v>0.7</v>
      </c>
      <c r="AX179" s="371">
        <f t="shared" si="136"/>
        <v>0.7</v>
      </c>
      <c r="AY179" s="371">
        <f t="shared" si="137"/>
        <v>0.7</v>
      </c>
      <c r="AZ179" s="371">
        <f t="shared" si="138"/>
        <v>0.7</v>
      </c>
      <c r="BA179" s="402">
        <f t="shared" si="125"/>
        <v>0</v>
      </c>
      <c r="BB179" s="401">
        <f t="shared" si="126"/>
        <v>0</v>
      </c>
      <c r="BC179" s="401">
        <f t="shared" si="127"/>
        <v>0</v>
      </c>
      <c r="BD179"/>
      <c r="BE179" s="376" t="s">
        <v>553</v>
      </c>
      <c r="BF179" s="425" t="s">
        <v>126</v>
      </c>
      <c r="BG179" s="426" t="s">
        <v>682</v>
      </c>
      <c r="BH179" s="569">
        <v>0.7</v>
      </c>
      <c r="BI179" s="569">
        <v>0.7</v>
      </c>
      <c r="BJ179" s="569">
        <v>0.7</v>
      </c>
      <c r="BK179" s="569">
        <v>0.7</v>
      </c>
      <c r="BL179" s="569">
        <v>0.7</v>
      </c>
      <c r="BM179" s="569">
        <v>0.7</v>
      </c>
      <c r="BN179" s="569">
        <v>0.7</v>
      </c>
      <c r="BO179" s="569">
        <v>0.7</v>
      </c>
      <c r="BP179" s="569">
        <v>0.7</v>
      </c>
      <c r="BQ179" s="371">
        <v>0.7</v>
      </c>
      <c r="BR179" s="570"/>
      <c r="BS179" s="569"/>
      <c r="BT179" s="569"/>
      <c r="BU179"/>
      <c r="BV179" s="376" t="s">
        <v>553</v>
      </c>
      <c r="BW179" s="425" t="s">
        <v>126</v>
      </c>
      <c r="BX179" s="426" t="s">
        <v>682</v>
      </c>
      <c r="BY179" s="371">
        <v>0.7</v>
      </c>
      <c r="BZ179" s="371">
        <v>0.7</v>
      </c>
      <c r="CA179" s="371">
        <v>0.7</v>
      </c>
      <c r="CB179" s="371">
        <v>0.7</v>
      </c>
      <c r="CC179" s="371">
        <v>0.7</v>
      </c>
      <c r="CD179" s="371">
        <v>0.7</v>
      </c>
      <c r="CE179" s="371">
        <v>0.7</v>
      </c>
      <c r="CF179" s="371">
        <v>0.7</v>
      </c>
      <c r="CG179" s="371">
        <v>0.7</v>
      </c>
      <c r="CH179" s="371">
        <v>0.7</v>
      </c>
      <c r="CI179" s="570"/>
      <c r="CJ179" s="569"/>
      <c r="CK179" s="569"/>
      <c r="CL179"/>
      <c r="CM179" s="376" t="s">
        <v>736</v>
      </c>
      <c r="CN179" s="425" t="s">
        <v>126</v>
      </c>
      <c r="CO179" s="426" t="s">
        <v>737</v>
      </c>
      <c r="CP179" s="371">
        <v>0.7</v>
      </c>
      <c r="CQ179" s="371">
        <v>0.7</v>
      </c>
      <c r="CR179" s="371">
        <v>0.7</v>
      </c>
      <c r="CS179" s="371">
        <v>0.7</v>
      </c>
      <c r="CT179" s="371">
        <v>0.7</v>
      </c>
      <c r="CU179" s="371">
        <v>0.7</v>
      </c>
      <c r="CV179" s="371">
        <v>0.7</v>
      </c>
      <c r="CW179" s="371">
        <v>0.7</v>
      </c>
      <c r="CX179" s="371">
        <v>0.7</v>
      </c>
      <c r="CY179" s="371">
        <v>0.7</v>
      </c>
      <c r="CZ179" s="570"/>
      <c r="DA179" s="569"/>
      <c r="DB179" s="569"/>
    </row>
    <row r="180" spans="2:106" s="326" customFormat="1" ht="14.25" thickBot="1" x14ac:dyDescent="0.2">
      <c r="B180" s="295"/>
      <c r="C180" s="238"/>
      <c r="D180" s="239">
        <v>2</v>
      </c>
      <c r="E180" s="835" t="s">
        <v>418</v>
      </c>
      <c r="F180" s="836"/>
      <c r="G180"/>
      <c r="H180" s="776">
        <f>IF(SUMPRODUCT($Y$7:$AH$7,K180:T180)=0,0,SUMPRODUCT($Y$7:$AH$7,Y180:AH180)/SUMPRODUCT($Y$7:$AH$7,K180:T180))</f>
        <v>4</v>
      </c>
      <c r="I180" s="795">
        <f>IF(SUMPRODUCT($AI$7:$AK$7,U180:W180)=0,0,SUMPRODUCT($AI$7:$AK$7,AI180:AK182)/SUMPRODUCT($AI$7:$AK$7,U180:W180))</f>
        <v>0</v>
      </c>
      <c r="J180"/>
      <c r="K180" s="1">
        <f t="shared" si="122"/>
        <v>1</v>
      </c>
      <c r="L180" s="1">
        <f t="shared" si="122"/>
        <v>0</v>
      </c>
      <c r="M180" s="1">
        <f t="shared" si="122"/>
        <v>0</v>
      </c>
      <c r="N180" s="1">
        <f t="shared" si="121"/>
        <v>0</v>
      </c>
      <c r="O180" s="1">
        <f t="shared" si="121"/>
        <v>0</v>
      </c>
      <c r="P180" s="1">
        <f t="shared" si="121"/>
        <v>0</v>
      </c>
      <c r="Q180" s="1">
        <f t="shared" si="121"/>
        <v>0</v>
      </c>
      <c r="R180" s="1">
        <f t="shared" si="121"/>
        <v>0</v>
      </c>
      <c r="S180" s="1">
        <f t="shared" si="121"/>
        <v>0</v>
      </c>
      <c r="T180" s="1">
        <f t="shared" si="121"/>
        <v>0</v>
      </c>
      <c r="U180" s="1">
        <f t="shared" si="121"/>
        <v>0</v>
      </c>
      <c r="V180" s="1">
        <f t="shared" si="121"/>
        <v>0</v>
      </c>
      <c r="W180" s="1">
        <f t="shared" si="118"/>
        <v>0</v>
      </c>
      <c r="X180"/>
      <c r="Y180" s="674">
        <v>4</v>
      </c>
      <c r="Z180" s="674"/>
      <c r="AA180" s="674"/>
      <c r="AB180" s="674"/>
      <c r="AC180" s="674"/>
      <c r="AD180" s="674"/>
      <c r="AE180" s="674"/>
      <c r="AF180" s="674"/>
      <c r="AG180" s="674"/>
      <c r="AH180" s="674"/>
      <c r="AI180" s="674"/>
      <c r="AJ180" s="674"/>
      <c r="AK180" s="674"/>
      <c r="AL180"/>
      <c r="AM180"/>
      <c r="AN180" s="376" t="str">
        <f t="shared" si="123"/>
        <v>3.3.2</v>
      </c>
      <c r="AO180" s="425" t="str">
        <f t="shared" si="124"/>
        <v>LR3 3.3</v>
      </c>
      <c r="AP180" s="426" t="str">
        <f t="shared" si="143"/>
        <v>昼光の建物外壁による反射光（グレア）への対策</v>
      </c>
      <c r="AQ180" s="371">
        <f t="shared" si="129"/>
        <v>0.3</v>
      </c>
      <c r="AR180" s="371">
        <f t="shared" si="130"/>
        <v>0.3</v>
      </c>
      <c r="AS180" s="371">
        <f t="shared" si="131"/>
        <v>0.3</v>
      </c>
      <c r="AT180" s="371">
        <f t="shared" si="132"/>
        <v>0.3</v>
      </c>
      <c r="AU180" s="371">
        <f t="shared" si="133"/>
        <v>0.3</v>
      </c>
      <c r="AV180" s="371">
        <f t="shared" si="134"/>
        <v>0.3</v>
      </c>
      <c r="AW180" s="371">
        <f t="shared" si="135"/>
        <v>0.3</v>
      </c>
      <c r="AX180" s="371">
        <f t="shared" si="136"/>
        <v>0.3</v>
      </c>
      <c r="AY180" s="371">
        <f t="shared" si="137"/>
        <v>0.3</v>
      </c>
      <c r="AZ180" s="371">
        <f t="shared" si="138"/>
        <v>0.3</v>
      </c>
      <c r="BA180" s="402">
        <f t="shared" si="125"/>
        <v>0</v>
      </c>
      <c r="BB180" s="401">
        <f t="shared" si="126"/>
        <v>0</v>
      </c>
      <c r="BC180" s="401">
        <f t="shared" si="127"/>
        <v>0</v>
      </c>
      <c r="BD180"/>
      <c r="BE180" s="376" t="s">
        <v>599</v>
      </c>
      <c r="BF180" s="425" t="s">
        <v>126</v>
      </c>
      <c r="BG180" s="426" t="s">
        <v>683</v>
      </c>
      <c r="BH180" s="371">
        <v>0.3</v>
      </c>
      <c r="BI180" s="371">
        <v>0.3</v>
      </c>
      <c r="BJ180" s="371">
        <v>0.3</v>
      </c>
      <c r="BK180" s="371">
        <v>0.3</v>
      </c>
      <c r="BL180" s="371">
        <v>0.3</v>
      </c>
      <c r="BM180" s="371">
        <v>0.3</v>
      </c>
      <c r="BN180" s="371">
        <v>0.3</v>
      </c>
      <c r="BO180" s="371">
        <v>0.3</v>
      </c>
      <c r="BP180" s="371">
        <v>0.3</v>
      </c>
      <c r="BQ180" s="371">
        <v>0.3</v>
      </c>
      <c r="BR180" s="570"/>
      <c r="BS180" s="569"/>
      <c r="BT180" s="569"/>
      <c r="BU180"/>
      <c r="BV180" s="376" t="s">
        <v>599</v>
      </c>
      <c r="BW180" s="425" t="s">
        <v>126</v>
      </c>
      <c r="BX180" s="426" t="s">
        <v>683</v>
      </c>
      <c r="BY180" s="371">
        <v>0.3</v>
      </c>
      <c r="BZ180" s="371">
        <v>0.3</v>
      </c>
      <c r="CA180" s="371">
        <v>0.3</v>
      </c>
      <c r="CB180" s="371">
        <v>0.3</v>
      </c>
      <c r="CC180" s="371">
        <v>0.3</v>
      </c>
      <c r="CD180" s="371">
        <v>0.3</v>
      </c>
      <c r="CE180" s="371">
        <v>0.3</v>
      </c>
      <c r="CF180" s="371">
        <v>0.3</v>
      </c>
      <c r="CG180" s="371">
        <v>0.3</v>
      </c>
      <c r="CH180" s="371">
        <v>0.3</v>
      </c>
      <c r="CI180" s="570"/>
      <c r="CJ180" s="569"/>
      <c r="CK180" s="569"/>
      <c r="CL180"/>
      <c r="CM180" s="376" t="s">
        <v>738</v>
      </c>
      <c r="CN180" s="425" t="s">
        <v>126</v>
      </c>
      <c r="CO180" s="426" t="s">
        <v>739</v>
      </c>
      <c r="CP180" s="371">
        <v>0.3</v>
      </c>
      <c r="CQ180" s="371">
        <v>0.3</v>
      </c>
      <c r="CR180" s="371">
        <v>0.3</v>
      </c>
      <c r="CS180" s="371">
        <v>0.3</v>
      </c>
      <c r="CT180" s="371">
        <v>0.3</v>
      </c>
      <c r="CU180" s="371">
        <v>0.3</v>
      </c>
      <c r="CV180" s="371">
        <v>0.3</v>
      </c>
      <c r="CW180" s="371">
        <v>0.3</v>
      </c>
      <c r="CX180" s="371">
        <v>0.3</v>
      </c>
      <c r="CY180" s="371">
        <v>0.3</v>
      </c>
      <c r="CZ180" s="570"/>
      <c r="DA180" s="569"/>
      <c r="DB180" s="569"/>
    </row>
    <row r="181" spans="2:106" s="326" customFormat="1" x14ac:dyDescent="0.15">
      <c r="B181" s="507"/>
      <c r="C181" s="508"/>
      <c r="D181" s="509"/>
      <c r="E181" s="510"/>
      <c r="F181"/>
      <c r="G181" s="510"/>
      <c r="H181" s="510"/>
      <c r="I181" s="510"/>
      <c r="J181" s="510"/>
      <c r="K181" s="510"/>
      <c r="L181" s="510"/>
      <c r="M181" s="510"/>
      <c r="N181" s="510"/>
      <c r="O181" s="510"/>
      <c r="P181" s="510"/>
      <c r="Q181" s="510"/>
      <c r="R181" s="510"/>
      <c r="S181" s="510"/>
      <c r="T181" s="510"/>
      <c r="U181" s="510"/>
      <c r="V181" s="510"/>
      <c r="W181" s="510"/>
      <c r="X181" s="510"/>
      <c r="Y181" s="510"/>
      <c r="Z181" s="510"/>
      <c r="AA181" s="510"/>
      <c r="AB181" s="510"/>
      <c r="AC181" s="510"/>
      <c r="AD181" s="510"/>
      <c r="AE181" s="510"/>
      <c r="AF181" s="510"/>
      <c r="AG181" s="510"/>
      <c r="AH181" s="510"/>
      <c r="AI181" s="510"/>
      <c r="AJ181" s="510"/>
      <c r="AK181" s="510"/>
      <c r="AL181" s="510"/>
      <c r="AM181"/>
      <c r="AN181" s="511"/>
      <c r="AO181" s="511"/>
      <c r="AP181" s="512"/>
      <c r="AQ181" s="513"/>
      <c r="AR181" s="513"/>
      <c r="AS181" s="513"/>
      <c r="AT181" s="513"/>
      <c r="AU181" s="513"/>
      <c r="AV181" s="513"/>
      <c r="AW181" s="513"/>
      <c r="AX181" s="513"/>
      <c r="AY181" s="513"/>
      <c r="AZ181" s="513"/>
      <c r="BA181" s="513"/>
      <c r="BB181" s="513"/>
      <c r="BC181" s="513"/>
      <c r="BD181"/>
      <c r="BE181" s="514"/>
      <c r="BF181" s="445"/>
      <c r="BG181" s="515"/>
      <c r="BH181" s="445"/>
      <c r="BI181" s="445"/>
      <c r="BJ181" s="445"/>
      <c r="BK181" s="445"/>
      <c r="BL181" s="445"/>
      <c r="BM181" s="445"/>
      <c r="BN181" s="445"/>
      <c r="BO181" s="445"/>
      <c r="BP181" s="445"/>
      <c r="BQ181" s="445"/>
      <c r="BR181" s="445"/>
      <c r="BS181" s="445"/>
      <c r="BT181" s="445"/>
      <c r="BU181"/>
      <c r="BV181" s="514"/>
      <c r="BW181" s="445"/>
      <c r="BX181" s="515"/>
      <c r="BY181" s="445"/>
      <c r="BZ181" s="445"/>
      <c r="CA181" s="445"/>
      <c r="CB181" s="445"/>
      <c r="CC181" s="445"/>
      <c r="CD181" s="445"/>
      <c r="CE181" s="445"/>
      <c r="CF181" s="445"/>
      <c r="CG181" s="445"/>
      <c r="CH181" s="445"/>
      <c r="CI181" s="445"/>
      <c r="CJ181" s="445"/>
      <c r="CK181" s="445"/>
      <c r="CL181"/>
      <c r="CM181" s="514"/>
      <c r="CN181" s="445"/>
      <c r="CO181" s="515"/>
      <c r="CP181" s="445"/>
      <c r="CQ181" s="445"/>
      <c r="CR181" s="445"/>
      <c r="CS181" s="445"/>
      <c r="CT181" s="445"/>
      <c r="CU181" s="445"/>
      <c r="CV181" s="445"/>
      <c r="CW181" s="445"/>
      <c r="CX181" s="445"/>
      <c r="CY181" s="445"/>
      <c r="CZ181" s="445"/>
      <c r="DA181" s="445"/>
      <c r="DB181" s="445"/>
    </row>
    <row r="182" spans="2:106" s="326" customFormat="1" x14ac:dyDescent="0.15">
      <c r="B182" s="507"/>
      <c r="C182" s="508"/>
      <c r="D182" s="509"/>
      <c r="E182" s="510"/>
      <c r="F182"/>
      <c r="G182" s="510"/>
      <c r="H182" s="510"/>
      <c r="I182" s="510"/>
      <c r="J182" s="510"/>
      <c r="K182" s="510"/>
      <c r="L182" s="510"/>
      <c r="M182" s="510"/>
      <c r="N182" s="510"/>
      <c r="O182" s="510"/>
      <c r="P182" s="510"/>
      <c r="Q182" s="510"/>
      <c r="R182" s="510"/>
      <c r="S182" s="510"/>
      <c r="T182" s="510"/>
      <c r="U182" s="510"/>
      <c r="V182" s="510"/>
      <c r="W182" s="510"/>
      <c r="X182" s="510"/>
      <c r="Y182" s="510"/>
      <c r="Z182" s="510"/>
      <c r="AA182" s="510"/>
      <c r="AB182" s="510"/>
      <c r="AC182" s="510"/>
      <c r="AD182" s="510"/>
      <c r="AE182" s="510"/>
      <c r="AF182" s="510"/>
      <c r="AG182" s="510"/>
      <c r="AH182" s="510"/>
      <c r="AI182" s="510"/>
      <c r="AJ182" s="510"/>
      <c r="AK182" s="510"/>
      <c r="AL182" s="510"/>
      <c r="AM182"/>
      <c r="AN182" s="511"/>
      <c r="AO182" s="511"/>
      <c r="AP182" s="512"/>
      <c r="AQ182" s="513"/>
      <c r="AR182" s="513"/>
      <c r="AS182" s="513"/>
      <c r="AT182" s="513"/>
      <c r="AU182" s="513"/>
      <c r="AV182" s="513"/>
      <c r="AW182" s="513"/>
      <c r="AX182" s="513"/>
      <c r="AY182" s="513"/>
      <c r="AZ182" s="513"/>
      <c r="BA182" s="513"/>
      <c r="BB182" s="513"/>
      <c r="BC182" s="513"/>
      <c r="BD182"/>
      <c r="BE182" s="514"/>
      <c r="BF182" s="445"/>
      <c r="BG182" s="515"/>
      <c r="BH182" s="445"/>
      <c r="BI182" s="445"/>
      <c r="BJ182" s="445"/>
      <c r="BK182" s="445"/>
      <c r="BL182" s="445"/>
      <c r="BM182" s="445"/>
      <c r="BN182" s="445"/>
      <c r="BO182" s="445"/>
      <c r="BP182" s="445"/>
      <c r="BQ182" s="445"/>
      <c r="BR182" s="445"/>
      <c r="BS182" s="445"/>
      <c r="BT182" s="445"/>
      <c r="BU182"/>
      <c r="BV182" s="514"/>
      <c r="BW182" s="445"/>
      <c r="BX182" s="515"/>
      <c r="BY182" s="445"/>
      <c r="BZ182" s="445"/>
      <c r="CA182" s="445"/>
      <c r="CB182" s="445"/>
      <c r="CC182" s="445"/>
      <c r="CD182" s="445"/>
      <c r="CE182" s="445"/>
      <c r="CF182" s="445"/>
      <c r="CG182" s="445"/>
      <c r="CH182" s="445"/>
      <c r="CI182" s="445"/>
      <c r="CJ182" s="445"/>
      <c r="CK182" s="445"/>
      <c r="CL182"/>
      <c r="CM182" s="514"/>
      <c r="CN182" s="445"/>
      <c r="CO182" s="515"/>
      <c r="CP182" s="445"/>
      <c r="CQ182" s="445"/>
      <c r="CR182" s="445"/>
      <c r="CS182" s="445"/>
      <c r="CT182" s="445"/>
      <c r="CU182" s="445"/>
      <c r="CV182" s="445"/>
      <c r="CW182" s="445"/>
      <c r="CX182" s="445"/>
      <c r="CY182" s="445"/>
      <c r="CZ182" s="445"/>
      <c r="DA182" s="445"/>
      <c r="DB182" s="445"/>
    </row>
    <row r="183" spans="2:106" s="326" customFormat="1" x14ac:dyDescent="0.15">
      <c r="B183" s="507"/>
      <c r="C183" s="508"/>
      <c r="D183" s="509"/>
      <c r="E183" s="510"/>
      <c r="F183"/>
      <c r="G183" s="510"/>
      <c r="H183" s="510"/>
      <c r="I183" s="510"/>
      <c r="J183" s="510"/>
      <c r="K183" s="510"/>
      <c r="L183" s="510"/>
      <c r="M183" s="510"/>
      <c r="N183" s="510"/>
      <c r="O183" s="510"/>
      <c r="P183" s="510"/>
      <c r="Q183" s="510"/>
      <c r="R183" s="510"/>
      <c r="S183" s="510"/>
      <c r="T183" s="510"/>
      <c r="U183" s="510"/>
      <c r="V183" s="510"/>
      <c r="W183" s="510"/>
      <c r="X183" s="510"/>
      <c r="Y183" s="510"/>
      <c r="Z183" s="510"/>
      <c r="AA183" s="510"/>
      <c r="AB183" s="510"/>
      <c r="AC183" s="510"/>
      <c r="AD183" s="510"/>
      <c r="AE183" s="510"/>
      <c r="AF183" s="510"/>
      <c r="AG183" s="510"/>
      <c r="AH183" s="510"/>
      <c r="AI183" s="510"/>
      <c r="AJ183" s="510"/>
      <c r="AK183" s="510"/>
      <c r="AL183" s="510"/>
      <c r="AM183"/>
      <c r="AN183" s="511"/>
      <c r="AO183" s="511"/>
      <c r="AP183" s="512"/>
      <c r="AQ183" s="513"/>
      <c r="AR183" s="513"/>
      <c r="AS183" s="513"/>
      <c r="AT183" s="513"/>
      <c r="AU183" s="513"/>
      <c r="AV183" s="513"/>
      <c r="AW183" s="513"/>
      <c r="AX183" s="513"/>
      <c r="AY183" s="513"/>
      <c r="AZ183" s="513"/>
      <c r="BA183" s="513"/>
      <c r="BB183" s="513"/>
      <c r="BC183" s="513"/>
      <c r="BD183"/>
      <c r="BE183" s="514"/>
      <c r="BF183" s="445"/>
      <c r="BG183" s="515"/>
      <c r="BH183" s="445"/>
      <c r="BI183" s="445"/>
      <c r="BJ183" s="445"/>
      <c r="BK183" s="445"/>
      <c r="BL183" s="445"/>
      <c r="BM183" s="445"/>
      <c r="BN183" s="445"/>
      <c r="BO183" s="445"/>
      <c r="BP183" s="445"/>
      <c r="BQ183" s="445"/>
      <c r="BR183" s="445"/>
      <c r="BS183" s="445"/>
      <c r="BT183" s="445"/>
      <c r="BU183"/>
      <c r="BV183" s="514"/>
      <c r="BW183" s="445"/>
      <c r="BX183" s="515"/>
      <c r="BY183" s="445"/>
      <c r="BZ183" s="445"/>
      <c r="CA183" s="445"/>
      <c r="CB183" s="445"/>
      <c r="CC183" s="445"/>
      <c r="CD183" s="445"/>
      <c r="CE183" s="445"/>
      <c r="CF183" s="445"/>
      <c r="CG183" s="445"/>
      <c r="CH183" s="445"/>
      <c r="CI183" s="445"/>
      <c r="CJ183" s="445"/>
      <c r="CK183" s="445"/>
      <c r="CL183"/>
      <c r="CM183" s="514"/>
      <c r="CN183" s="445"/>
      <c r="CO183" s="515"/>
      <c r="CP183" s="445"/>
      <c r="CQ183" s="445"/>
      <c r="CR183" s="445"/>
      <c r="CS183" s="445"/>
      <c r="CT183" s="445"/>
      <c r="CU183" s="445"/>
      <c r="CV183" s="445"/>
      <c r="CW183" s="445"/>
      <c r="CX183" s="445"/>
      <c r="CY183" s="445"/>
      <c r="CZ183" s="445"/>
      <c r="DA183" s="445"/>
      <c r="DB183" s="445"/>
    </row>
    <row r="184" spans="2:106" s="326" customFormat="1" x14ac:dyDescent="0.15">
      <c r="B184" s="507"/>
      <c r="C184" s="508"/>
      <c r="D184" s="509"/>
      <c r="E184" s="510"/>
      <c r="F184"/>
      <c r="G184" s="510"/>
      <c r="H184" s="510"/>
      <c r="I184" s="510"/>
      <c r="J184" s="510"/>
      <c r="K184" s="510"/>
      <c r="L184" s="510"/>
      <c r="M184" s="510"/>
      <c r="N184" s="510"/>
      <c r="O184" s="510"/>
      <c r="P184" s="510"/>
      <c r="Q184" s="510"/>
      <c r="R184" s="510"/>
      <c r="S184" s="510"/>
      <c r="T184" s="510"/>
      <c r="U184" s="510"/>
      <c r="V184" s="510"/>
      <c r="W184" s="510"/>
      <c r="X184" s="510"/>
      <c r="Y184" s="510"/>
      <c r="Z184" s="510"/>
      <c r="AA184" s="510"/>
      <c r="AB184" s="510"/>
      <c r="AC184" s="510"/>
      <c r="AD184" s="510"/>
      <c r="AE184" s="510"/>
      <c r="AF184" s="510"/>
      <c r="AG184" s="510"/>
      <c r="AH184" s="510"/>
      <c r="AI184" s="510"/>
      <c r="AJ184" s="510"/>
      <c r="AK184" s="510"/>
      <c r="AL184" s="510"/>
      <c r="AM184"/>
      <c r="AN184" s="511"/>
      <c r="AO184" s="511"/>
      <c r="AP184" s="512"/>
      <c r="AQ184" s="513"/>
      <c r="AR184" s="513"/>
      <c r="AS184" s="513"/>
      <c r="AT184" s="513"/>
      <c r="AU184" s="513"/>
      <c r="AV184" s="513"/>
      <c r="AW184" s="513"/>
      <c r="AX184" s="513"/>
      <c r="AY184" s="513"/>
      <c r="AZ184" s="513"/>
      <c r="BA184" s="513"/>
      <c r="BB184" s="513"/>
      <c r="BC184" s="513"/>
      <c r="BD184"/>
      <c r="BE184" s="514"/>
      <c r="BF184" s="445"/>
      <c r="BG184" s="515"/>
      <c r="BH184" s="445"/>
      <c r="BI184" s="445"/>
      <c r="BJ184" s="445"/>
      <c r="BK184" s="445"/>
      <c r="BL184" s="445"/>
      <c r="BM184" s="445"/>
      <c r="BN184" s="445"/>
      <c r="BO184" s="445"/>
      <c r="BP184" s="445"/>
      <c r="BQ184" s="445"/>
      <c r="BR184" s="445"/>
      <c r="BS184" s="445"/>
      <c r="BT184" s="445"/>
      <c r="BU184"/>
      <c r="BV184" s="514"/>
      <c r="BW184" s="445"/>
      <c r="BX184" s="515"/>
      <c r="BY184" s="445"/>
      <c r="BZ184" s="445"/>
      <c r="CA184" s="445"/>
      <c r="CB184" s="445"/>
      <c r="CC184" s="445"/>
      <c r="CD184" s="445"/>
      <c r="CE184" s="445"/>
      <c r="CF184" s="445"/>
      <c r="CG184" s="445"/>
      <c r="CH184" s="445"/>
      <c r="CI184" s="445"/>
      <c r="CJ184" s="445"/>
      <c r="CK184" s="445"/>
      <c r="CL184"/>
      <c r="CM184" s="514"/>
      <c r="CN184" s="445"/>
      <c r="CO184" s="515"/>
      <c r="CP184" s="445"/>
      <c r="CQ184" s="445"/>
      <c r="CR184" s="445"/>
      <c r="CS184" s="445"/>
      <c r="CT184" s="445"/>
      <c r="CU184" s="445"/>
      <c r="CV184" s="445"/>
      <c r="CW184" s="445"/>
      <c r="CX184" s="445"/>
      <c r="CY184" s="445"/>
      <c r="CZ184" s="445"/>
      <c r="DA184" s="445"/>
      <c r="DB184" s="445"/>
    </row>
    <row r="185" spans="2:106" s="326" customFormat="1" x14ac:dyDescent="0.15">
      <c r="B185" s="507"/>
      <c r="C185" s="508"/>
      <c r="D185" s="509"/>
      <c r="E185" s="510"/>
      <c r="F185"/>
      <c r="G185" s="510"/>
      <c r="H185" s="510"/>
      <c r="I185" s="510"/>
      <c r="J185" s="510"/>
      <c r="K185" s="510"/>
      <c r="L185" s="510"/>
      <c r="M185" s="510"/>
      <c r="N185" s="510"/>
      <c r="O185" s="510"/>
      <c r="P185" s="510"/>
      <c r="Q185" s="510"/>
      <c r="R185" s="510"/>
      <c r="S185" s="510"/>
      <c r="T185" s="510"/>
      <c r="U185" s="510"/>
      <c r="V185" s="510"/>
      <c r="W185" s="510"/>
      <c r="X185" s="510"/>
      <c r="Y185" s="510"/>
      <c r="Z185" s="510"/>
      <c r="AA185" s="510"/>
      <c r="AB185" s="510"/>
      <c r="AC185" s="510"/>
      <c r="AD185" s="510"/>
      <c r="AE185" s="510"/>
      <c r="AF185" s="510"/>
      <c r="AG185" s="510"/>
      <c r="AH185" s="510"/>
      <c r="AI185" s="510"/>
      <c r="AJ185" s="510"/>
      <c r="AK185" s="510"/>
      <c r="AL185" s="510"/>
      <c r="AM185"/>
      <c r="AN185" s="511"/>
      <c r="AO185" s="511"/>
      <c r="AP185" s="512"/>
      <c r="AQ185" s="513"/>
      <c r="AR185" s="513"/>
      <c r="AS185" s="513"/>
      <c r="AT185" s="513"/>
      <c r="AU185" s="513"/>
      <c r="AV185" s="513"/>
      <c r="AW185" s="513"/>
      <c r="AX185" s="513"/>
      <c r="AY185" s="513"/>
      <c r="AZ185" s="513"/>
      <c r="BA185" s="513"/>
      <c r="BB185" s="513"/>
      <c r="BC185" s="513"/>
      <c r="BD185"/>
      <c r="BE185" s="514"/>
      <c r="BF185" s="445"/>
      <c r="BG185" s="515"/>
      <c r="BH185" s="445"/>
      <c r="BI185" s="445"/>
      <c r="BJ185" s="445"/>
      <c r="BK185" s="445"/>
      <c r="BL185" s="445"/>
      <c r="BM185" s="445"/>
      <c r="BN185" s="445"/>
      <c r="BO185" s="445"/>
      <c r="BP185" s="445"/>
      <c r="BQ185" s="445"/>
      <c r="BR185" s="445"/>
      <c r="BS185" s="445"/>
      <c r="BT185" s="445"/>
      <c r="BU185"/>
      <c r="BV185" s="514"/>
      <c r="BW185" s="445"/>
      <c r="BX185" s="515"/>
      <c r="BY185" s="445"/>
      <c r="BZ185" s="445"/>
      <c r="CA185" s="445"/>
      <c r="CB185" s="445"/>
      <c r="CC185" s="445"/>
      <c r="CD185" s="445"/>
      <c r="CE185" s="445"/>
      <c r="CF185" s="445"/>
      <c r="CG185" s="445"/>
      <c r="CH185" s="445"/>
      <c r="CI185" s="445"/>
      <c r="CJ185" s="445"/>
      <c r="CK185" s="445"/>
      <c r="CL185"/>
      <c r="CM185" s="514"/>
      <c r="CN185" s="445"/>
      <c r="CO185" s="515"/>
      <c r="CP185" s="445"/>
      <c r="CQ185" s="445"/>
      <c r="CR185" s="445"/>
      <c r="CS185" s="445"/>
      <c r="CT185" s="445"/>
      <c r="CU185" s="445"/>
      <c r="CV185" s="445"/>
      <c r="CW185" s="445"/>
      <c r="CX185" s="445"/>
      <c r="CY185" s="445"/>
      <c r="CZ185" s="445"/>
      <c r="DA185" s="445"/>
      <c r="DB185" s="445"/>
    </row>
    <row r="186" spans="2:106" s="326" customFormat="1" x14ac:dyDescent="0.15">
      <c r="B186" s="507"/>
      <c r="C186" s="508"/>
      <c r="D186" s="509"/>
      <c r="E186" s="510"/>
      <c r="F186"/>
      <c r="G186" s="510"/>
      <c r="H186" s="510"/>
      <c r="I186" s="510"/>
      <c r="J186" s="510"/>
      <c r="K186" s="510"/>
      <c r="L186" s="510"/>
      <c r="M186" s="510"/>
      <c r="N186" s="510"/>
      <c r="O186" s="510"/>
      <c r="P186" s="510"/>
      <c r="Q186" s="510"/>
      <c r="R186" s="510"/>
      <c r="S186" s="510"/>
      <c r="T186" s="510"/>
      <c r="U186" s="510"/>
      <c r="V186" s="510"/>
      <c r="W186" s="510"/>
      <c r="X186" s="510"/>
      <c r="Y186" s="510"/>
      <c r="Z186" s="510"/>
      <c r="AA186" s="510"/>
      <c r="AB186" s="510"/>
      <c r="AC186" s="510"/>
      <c r="AD186" s="510"/>
      <c r="AE186" s="510"/>
      <c r="AF186" s="510"/>
      <c r="AG186" s="510"/>
      <c r="AH186" s="510"/>
      <c r="AI186" s="510"/>
      <c r="AJ186" s="510"/>
      <c r="AK186" s="510"/>
      <c r="AL186" s="510"/>
      <c r="AM186"/>
      <c r="AN186" s="511"/>
      <c r="AO186" s="511"/>
      <c r="AP186" s="512"/>
      <c r="AQ186" s="513"/>
      <c r="AR186" s="513"/>
      <c r="AS186" s="513"/>
      <c r="AT186" s="513"/>
      <c r="AU186" s="513"/>
      <c r="AV186" s="513"/>
      <c r="AW186" s="513"/>
      <c r="AX186" s="513"/>
      <c r="AY186" s="513"/>
      <c r="AZ186" s="513"/>
      <c r="BA186" s="513"/>
      <c r="BB186" s="513"/>
      <c r="BC186" s="513"/>
      <c r="BD186"/>
      <c r="BE186" s="514"/>
      <c r="BF186" s="445"/>
      <c r="BG186" s="515"/>
      <c r="BH186" s="445"/>
      <c r="BI186" s="445"/>
      <c r="BJ186" s="445"/>
      <c r="BK186" s="445"/>
      <c r="BL186" s="445"/>
      <c r="BM186" s="445"/>
      <c r="BN186" s="445"/>
      <c r="BO186" s="445"/>
      <c r="BP186" s="445"/>
      <c r="BQ186" s="445"/>
      <c r="BR186" s="445"/>
      <c r="BS186" s="445"/>
      <c r="BT186" s="445"/>
      <c r="BU186"/>
      <c r="BV186" s="514"/>
      <c r="BW186" s="445"/>
      <c r="BX186" s="515"/>
      <c r="BY186" s="445"/>
      <c r="BZ186" s="445"/>
      <c r="CA186" s="445"/>
      <c r="CB186" s="445"/>
      <c r="CC186" s="445"/>
      <c r="CD186" s="445"/>
      <c r="CE186" s="445"/>
      <c r="CF186" s="445"/>
      <c r="CG186" s="445"/>
      <c r="CH186" s="445"/>
      <c r="CI186" s="445"/>
      <c r="CJ186" s="445"/>
      <c r="CK186" s="445"/>
      <c r="CL186"/>
      <c r="CM186" s="514"/>
      <c r="CN186" s="445"/>
      <c r="CO186" s="515"/>
      <c r="CP186" s="445"/>
      <c r="CQ186" s="445"/>
      <c r="CR186" s="445"/>
      <c r="CS186" s="445"/>
      <c r="CT186" s="445"/>
      <c r="CU186" s="445"/>
      <c r="CV186" s="445"/>
      <c r="CW186" s="445"/>
      <c r="CX186" s="445"/>
      <c r="CY186" s="445"/>
      <c r="CZ186" s="445"/>
      <c r="DA186" s="445"/>
      <c r="DB186" s="445"/>
    </row>
    <row r="187" spans="2:106" s="326" customFormat="1" x14ac:dyDescent="0.15">
      <c r="B187" s="507"/>
      <c r="C187" s="508"/>
      <c r="D187" s="509"/>
      <c r="E187" s="510"/>
      <c r="F187"/>
      <c r="G187" s="510"/>
      <c r="H187" s="510"/>
      <c r="I187" s="510"/>
      <c r="J187" s="510"/>
      <c r="K187" s="510"/>
      <c r="L187" s="510"/>
      <c r="M187" s="510"/>
      <c r="N187" s="510"/>
      <c r="O187" s="510"/>
      <c r="P187" s="510"/>
      <c r="Q187" s="510"/>
      <c r="R187" s="510"/>
      <c r="S187" s="510"/>
      <c r="T187" s="510"/>
      <c r="U187" s="510"/>
      <c r="V187" s="510"/>
      <c r="W187" s="510"/>
      <c r="X187" s="510"/>
      <c r="Y187" s="510"/>
      <c r="Z187" s="510"/>
      <c r="AA187" s="510"/>
      <c r="AB187" s="510"/>
      <c r="AC187" s="510"/>
      <c r="AD187" s="510"/>
      <c r="AE187" s="510"/>
      <c r="AF187" s="510"/>
      <c r="AG187" s="510"/>
      <c r="AH187" s="510"/>
      <c r="AI187" s="510"/>
      <c r="AJ187" s="510"/>
      <c r="AK187" s="510"/>
      <c r="AL187" s="510"/>
      <c r="AM187"/>
      <c r="AN187" s="511"/>
      <c r="AO187" s="511"/>
      <c r="AP187" s="512"/>
      <c r="AQ187" s="513"/>
      <c r="AR187" s="513"/>
      <c r="AS187" s="513"/>
      <c r="AT187" s="513"/>
      <c r="AU187" s="513"/>
      <c r="AV187" s="513"/>
      <c r="AW187" s="513"/>
      <c r="AX187" s="513"/>
      <c r="AY187" s="513"/>
      <c r="AZ187" s="513"/>
      <c r="BA187" s="513"/>
      <c r="BB187" s="513"/>
      <c r="BC187" s="513"/>
      <c r="BD187"/>
      <c r="BE187" s="514"/>
      <c r="BF187" s="445"/>
      <c r="BG187" s="515"/>
      <c r="BH187" s="445"/>
      <c r="BI187" s="445"/>
      <c r="BJ187" s="445"/>
      <c r="BK187" s="445"/>
      <c r="BL187" s="445"/>
      <c r="BM187" s="445"/>
      <c r="BN187" s="445"/>
      <c r="BO187" s="445"/>
      <c r="BP187" s="445"/>
      <c r="BQ187" s="445"/>
      <c r="BR187" s="445"/>
      <c r="BS187" s="445"/>
      <c r="BT187" s="445"/>
      <c r="BU187"/>
      <c r="BV187" s="514"/>
      <c r="BW187" s="445"/>
      <c r="BX187" s="515"/>
      <c r="BY187" s="445"/>
      <c r="BZ187" s="445"/>
      <c r="CA187" s="445"/>
      <c r="CB187" s="445"/>
      <c r="CC187" s="445"/>
      <c r="CD187" s="445"/>
      <c r="CE187" s="445"/>
      <c r="CF187" s="445"/>
      <c r="CG187" s="445"/>
      <c r="CH187" s="445"/>
      <c r="CI187" s="445"/>
      <c r="CJ187" s="445"/>
      <c r="CK187" s="445"/>
      <c r="CL187"/>
      <c r="CM187" s="514"/>
      <c r="CN187" s="445"/>
      <c r="CO187" s="515"/>
      <c r="CP187" s="445"/>
      <c r="CQ187" s="445"/>
      <c r="CR187" s="445"/>
      <c r="CS187" s="445"/>
      <c r="CT187" s="445"/>
      <c r="CU187" s="445"/>
      <c r="CV187" s="445"/>
      <c r="CW187" s="445"/>
      <c r="CX187" s="445"/>
      <c r="CY187" s="445"/>
      <c r="CZ187" s="445"/>
      <c r="DA187" s="445"/>
      <c r="DB187" s="445"/>
    </row>
    <row r="188" spans="2:106" s="326" customFormat="1" x14ac:dyDescent="0.15">
      <c r="B188" s="507"/>
      <c r="C188" s="508"/>
      <c r="D188" s="509"/>
      <c r="E188" s="510"/>
      <c r="F188"/>
      <c r="G188" s="510"/>
      <c r="H188" s="510"/>
      <c r="I188" s="510"/>
      <c r="J188" s="510"/>
      <c r="K188" s="510"/>
      <c r="L188" s="510"/>
      <c r="M188" s="510"/>
      <c r="N188" s="510"/>
      <c r="O188" s="510"/>
      <c r="P188" s="510"/>
      <c r="Q188" s="510"/>
      <c r="R188" s="510"/>
      <c r="S188" s="510"/>
      <c r="T188" s="510"/>
      <c r="U188" s="510"/>
      <c r="V188" s="510"/>
      <c r="W188" s="510"/>
      <c r="X188" s="510"/>
      <c r="Y188" s="510"/>
      <c r="Z188" s="510"/>
      <c r="AA188" s="510"/>
      <c r="AB188" s="510"/>
      <c r="AC188" s="510"/>
      <c r="AD188" s="510"/>
      <c r="AE188" s="510"/>
      <c r="AF188" s="510"/>
      <c r="AG188" s="510"/>
      <c r="AH188" s="510"/>
      <c r="AI188" s="510"/>
      <c r="AJ188" s="510"/>
      <c r="AK188" s="510"/>
      <c r="AL188" s="510"/>
      <c r="AM188"/>
      <c r="AN188" s="511"/>
      <c r="AO188" s="511"/>
      <c r="AP188" s="512"/>
      <c r="AQ188" s="513"/>
      <c r="AR188" s="513"/>
      <c r="AS188" s="513"/>
      <c r="AT188" s="513"/>
      <c r="AU188" s="513"/>
      <c r="AV188" s="513"/>
      <c r="AW188" s="513"/>
      <c r="AX188" s="513"/>
      <c r="AY188" s="513"/>
      <c r="AZ188" s="513"/>
      <c r="BA188" s="513"/>
      <c r="BB188" s="513"/>
      <c r="BC188" s="513"/>
      <c r="BD188"/>
      <c r="BE188" s="514"/>
      <c r="BF188" s="445"/>
      <c r="BG188" s="515"/>
      <c r="BH188" s="445"/>
      <c r="BI188" s="445"/>
      <c r="BJ188" s="445"/>
      <c r="BK188" s="445"/>
      <c r="BL188" s="445"/>
      <c r="BM188" s="445"/>
      <c r="BN188" s="445"/>
      <c r="BO188" s="445"/>
      <c r="BP188" s="445"/>
      <c r="BQ188" s="445"/>
      <c r="BR188" s="445"/>
      <c r="BS188" s="445"/>
      <c r="BT188" s="445"/>
      <c r="BU188"/>
      <c r="BV188" s="514"/>
      <c r="BW188" s="445"/>
      <c r="BX188" s="515"/>
      <c r="BY188" s="445"/>
      <c r="BZ188" s="445"/>
      <c r="CA188" s="445"/>
      <c r="CB188" s="445"/>
      <c r="CC188" s="445"/>
      <c r="CD188" s="445"/>
      <c r="CE188" s="445"/>
      <c r="CF188" s="445"/>
      <c r="CG188" s="445"/>
      <c r="CH188" s="445"/>
      <c r="CI188" s="445"/>
      <c r="CJ188" s="445"/>
      <c r="CK188" s="445"/>
      <c r="CL188"/>
      <c r="CM188" s="514"/>
      <c r="CN188" s="445"/>
      <c r="CO188" s="515"/>
      <c r="CP188" s="445"/>
      <c r="CQ188" s="445"/>
      <c r="CR188" s="445"/>
      <c r="CS188" s="445"/>
      <c r="CT188" s="445"/>
      <c r="CU188" s="445"/>
      <c r="CV188" s="445"/>
      <c r="CW188" s="445"/>
      <c r="CX188" s="445"/>
      <c r="CY188" s="445"/>
      <c r="CZ188" s="445"/>
      <c r="DA188" s="445"/>
      <c r="DB188" s="445"/>
    </row>
    <row r="189" spans="2:106" s="326" customFormat="1" x14ac:dyDescent="0.15">
      <c r="B189" s="507"/>
      <c r="C189" s="508"/>
      <c r="D189" s="509"/>
      <c r="E189" s="510"/>
      <c r="F189"/>
      <c r="G189" s="510"/>
      <c r="H189" s="510"/>
      <c r="I189" s="510"/>
      <c r="J189" s="510"/>
      <c r="K189" s="510"/>
      <c r="L189" s="510"/>
      <c r="M189" s="510"/>
      <c r="N189" s="510"/>
      <c r="O189" s="510"/>
      <c r="P189" s="510"/>
      <c r="Q189" s="510"/>
      <c r="R189" s="510"/>
      <c r="S189" s="510"/>
      <c r="T189" s="510"/>
      <c r="U189" s="510"/>
      <c r="V189" s="510"/>
      <c r="W189" s="510"/>
      <c r="X189" s="510"/>
      <c r="Y189" s="510"/>
      <c r="Z189" s="510"/>
      <c r="AA189" s="510"/>
      <c r="AB189" s="510"/>
      <c r="AC189" s="510"/>
      <c r="AD189" s="510"/>
      <c r="AE189" s="510"/>
      <c r="AF189" s="510"/>
      <c r="AG189" s="510"/>
      <c r="AH189" s="510"/>
      <c r="AI189" s="510"/>
      <c r="AJ189" s="510"/>
      <c r="AK189" s="510"/>
      <c r="AL189" s="510"/>
      <c r="AM189"/>
      <c r="AN189" s="511"/>
      <c r="AO189" s="511"/>
      <c r="AP189" s="512"/>
      <c r="AQ189" s="513"/>
      <c r="AR189" s="513"/>
      <c r="AS189" s="513"/>
      <c r="AT189" s="513"/>
      <c r="AU189" s="513"/>
      <c r="AV189" s="513"/>
      <c r="AW189" s="513"/>
      <c r="AX189" s="513"/>
      <c r="AY189" s="513"/>
      <c r="AZ189" s="513"/>
      <c r="BA189" s="513"/>
      <c r="BB189" s="513"/>
      <c r="BC189" s="513"/>
      <c r="BD189"/>
      <c r="BE189" s="514"/>
      <c r="BF189" s="445"/>
      <c r="BG189" s="515"/>
      <c r="BH189" s="445"/>
      <c r="BI189" s="445"/>
      <c r="BJ189" s="445"/>
      <c r="BK189" s="445"/>
      <c r="BL189" s="445"/>
      <c r="BM189" s="445"/>
      <c r="BN189" s="445"/>
      <c r="BO189" s="445"/>
      <c r="BP189" s="445"/>
      <c r="BQ189" s="445"/>
      <c r="BR189" s="445"/>
      <c r="BS189" s="445"/>
      <c r="BT189" s="445"/>
      <c r="BU189"/>
      <c r="BV189" s="514"/>
      <c r="BW189" s="445"/>
      <c r="BX189" s="515"/>
      <c r="BY189" s="445"/>
      <c r="BZ189" s="445"/>
      <c r="CA189" s="445"/>
      <c r="CB189" s="445"/>
      <c r="CC189" s="445"/>
      <c r="CD189" s="445"/>
      <c r="CE189" s="445"/>
      <c r="CF189" s="445"/>
      <c r="CG189" s="445"/>
      <c r="CH189" s="445"/>
      <c r="CI189" s="445"/>
      <c r="CJ189" s="445"/>
      <c r="CK189" s="445"/>
      <c r="CL189"/>
      <c r="CM189" s="514"/>
      <c r="CN189" s="445"/>
      <c r="CO189" s="515"/>
      <c r="CP189" s="445"/>
      <c r="CQ189" s="445"/>
      <c r="CR189" s="445"/>
      <c r="CS189" s="445"/>
      <c r="CT189" s="445"/>
      <c r="CU189" s="445"/>
      <c r="CV189" s="445"/>
      <c r="CW189" s="445"/>
      <c r="CX189" s="445"/>
      <c r="CY189" s="445"/>
      <c r="CZ189" s="445"/>
      <c r="DA189" s="445"/>
      <c r="DB189" s="445"/>
    </row>
    <row r="190" spans="2:106" s="326" customFormat="1" x14ac:dyDescent="0.15">
      <c r="B190" s="507"/>
      <c r="C190" s="508"/>
      <c r="D190" s="509"/>
      <c r="E190" s="510"/>
      <c r="F190"/>
      <c r="G190" s="510"/>
      <c r="H190" s="510"/>
      <c r="I190" s="510"/>
      <c r="J190" s="510"/>
      <c r="K190" s="510"/>
      <c r="L190" s="510"/>
      <c r="M190" s="510"/>
      <c r="N190" s="510"/>
      <c r="O190" s="510"/>
      <c r="P190" s="510"/>
      <c r="Q190" s="510"/>
      <c r="R190" s="510"/>
      <c r="S190" s="510"/>
      <c r="T190" s="510"/>
      <c r="U190" s="510"/>
      <c r="V190" s="510"/>
      <c r="W190" s="510"/>
      <c r="X190" s="510"/>
      <c r="Y190" s="510"/>
      <c r="Z190" s="510"/>
      <c r="AA190" s="510"/>
      <c r="AB190" s="510"/>
      <c r="AC190" s="510"/>
      <c r="AD190" s="510"/>
      <c r="AE190" s="510"/>
      <c r="AF190" s="510"/>
      <c r="AG190" s="510"/>
      <c r="AH190" s="510"/>
      <c r="AI190" s="510"/>
      <c r="AJ190" s="510"/>
      <c r="AK190" s="510"/>
      <c r="AL190" s="510"/>
      <c r="AM190"/>
      <c r="AN190" s="511"/>
      <c r="AO190" s="511"/>
      <c r="AP190" s="512"/>
      <c r="AQ190" s="513"/>
      <c r="AR190" s="513"/>
      <c r="AS190" s="513"/>
      <c r="AT190" s="513"/>
      <c r="AU190" s="513"/>
      <c r="AV190" s="513"/>
      <c r="AW190" s="513"/>
      <c r="AX190" s="513"/>
      <c r="AY190" s="513"/>
      <c r="AZ190" s="513"/>
      <c r="BA190" s="513"/>
      <c r="BB190" s="513"/>
      <c r="BC190" s="513"/>
      <c r="BD190"/>
      <c r="BE190" s="514"/>
      <c r="BF190" s="445"/>
      <c r="BG190" s="515"/>
      <c r="BH190" s="445"/>
      <c r="BI190" s="445"/>
      <c r="BJ190" s="445"/>
      <c r="BK190" s="445"/>
      <c r="BL190" s="445"/>
      <c r="BM190" s="445"/>
      <c r="BN190" s="445"/>
      <c r="BO190" s="445"/>
      <c r="BP190" s="445"/>
      <c r="BQ190" s="445"/>
      <c r="BR190" s="445"/>
      <c r="BS190" s="445"/>
      <c r="BT190" s="445"/>
      <c r="BU190"/>
      <c r="BV190" s="514"/>
      <c r="BW190" s="445"/>
      <c r="BX190" s="515"/>
      <c r="BY190" s="445"/>
      <c r="BZ190" s="445"/>
      <c r="CA190" s="445"/>
      <c r="CB190" s="445"/>
      <c r="CC190" s="445"/>
      <c r="CD190" s="445"/>
      <c r="CE190" s="445"/>
      <c r="CF190" s="445"/>
      <c r="CG190" s="445"/>
      <c r="CH190" s="445"/>
      <c r="CI190" s="445"/>
      <c r="CJ190" s="445"/>
      <c r="CK190" s="445"/>
      <c r="CL190"/>
      <c r="CM190" s="514"/>
      <c r="CN190" s="445"/>
      <c r="CO190" s="515"/>
      <c r="CP190" s="445"/>
      <c r="CQ190" s="445"/>
      <c r="CR190" s="445"/>
      <c r="CS190" s="445"/>
      <c r="CT190" s="445"/>
      <c r="CU190" s="445"/>
      <c r="CV190" s="445"/>
      <c r="CW190" s="445"/>
      <c r="CX190" s="445"/>
      <c r="CY190" s="445"/>
      <c r="CZ190" s="445"/>
      <c r="DA190" s="445"/>
      <c r="DB190" s="445"/>
    </row>
    <row r="191" spans="2:106" s="326" customFormat="1" x14ac:dyDescent="0.15">
      <c r="B191" s="507"/>
      <c r="C191" s="508"/>
      <c r="D191" s="509"/>
      <c r="E191" s="510"/>
      <c r="F191"/>
      <c r="G191" s="510"/>
      <c r="H191" s="510"/>
      <c r="I191" s="510"/>
      <c r="J191" s="510"/>
      <c r="K191" s="510"/>
      <c r="L191" s="510"/>
      <c r="M191" s="510"/>
      <c r="N191" s="510"/>
      <c r="O191" s="510"/>
      <c r="P191" s="510"/>
      <c r="Q191" s="510"/>
      <c r="R191" s="510"/>
      <c r="S191" s="510"/>
      <c r="T191" s="510"/>
      <c r="U191" s="510"/>
      <c r="V191" s="510"/>
      <c r="W191" s="510"/>
      <c r="X191" s="510"/>
      <c r="Y191" s="510"/>
      <c r="Z191" s="510"/>
      <c r="AA191" s="510"/>
      <c r="AB191" s="510"/>
      <c r="AC191" s="510"/>
      <c r="AD191" s="510"/>
      <c r="AE191" s="510"/>
      <c r="AF191" s="510"/>
      <c r="AG191" s="510"/>
      <c r="AH191" s="510"/>
      <c r="AI191" s="510"/>
      <c r="AJ191" s="510"/>
      <c r="AK191" s="510"/>
      <c r="AL191" s="510"/>
      <c r="AM191"/>
      <c r="AN191" s="511"/>
      <c r="AO191" s="511"/>
      <c r="AP191" s="512"/>
      <c r="AQ191" s="513"/>
      <c r="AR191" s="513"/>
      <c r="AS191" s="513"/>
      <c r="AT191" s="513"/>
      <c r="AU191" s="513"/>
      <c r="AV191" s="513"/>
      <c r="AW191" s="513"/>
      <c r="AX191" s="513"/>
      <c r="AY191" s="513"/>
      <c r="AZ191" s="513"/>
      <c r="BA191" s="513"/>
      <c r="BB191" s="513"/>
      <c r="BC191" s="513"/>
      <c r="BD191"/>
      <c r="BE191" s="514"/>
      <c r="BF191" s="445"/>
      <c r="BG191" s="515"/>
      <c r="BH191" s="445"/>
      <c r="BI191" s="445"/>
      <c r="BJ191" s="445"/>
      <c r="BK191" s="445"/>
      <c r="BL191" s="445"/>
      <c r="BM191" s="445"/>
      <c r="BN191" s="445"/>
      <c r="BO191" s="445"/>
      <c r="BP191" s="445"/>
      <c r="BQ191" s="445"/>
      <c r="BR191" s="445"/>
      <c r="BS191" s="445"/>
      <c r="BT191" s="445"/>
      <c r="BU191"/>
      <c r="BV191" s="514"/>
      <c r="BW191" s="445"/>
      <c r="BX191" s="515"/>
      <c r="BY191" s="445"/>
      <c r="BZ191" s="445"/>
      <c r="CA191" s="445"/>
      <c r="CB191" s="445"/>
      <c r="CC191" s="445"/>
      <c r="CD191" s="445"/>
      <c r="CE191" s="445"/>
      <c r="CF191" s="445"/>
      <c r="CG191" s="445"/>
      <c r="CH191" s="445"/>
      <c r="CI191" s="445"/>
      <c r="CJ191" s="445"/>
      <c r="CK191" s="445"/>
      <c r="CL191"/>
      <c r="CM191" s="514"/>
      <c r="CN191" s="445"/>
      <c r="CO191" s="515"/>
      <c r="CP191" s="445"/>
      <c r="CQ191" s="445"/>
      <c r="CR191" s="445"/>
      <c r="CS191" s="445"/>
      <c r="CT191" s="445"/>
      <c r="CU191" s="445"/>
      <c r="CV191" s="445"/>
      <c r="CW191" s="445"/>
      <c r="CX191" s="445"/>
      <c r="CY191" s="445"/>
      <c r="CZ191" s="445"/>
      <c r="DA191" s="445"/>
      <c r="DB191" s="445"/>
    </row>
    <row r="192" spans="2:106" s="326" customFormat="1" x14ac:dyDescent="0.15">
      <c r="B192" s="507"/>
      <c r="C192" s="508"/>
      <c r="D192" s="509"/>
      <c r="E192" s="510"/>
      <c r="F192"/>
      <c r="G192" s="510"/>
      <c r="H192" s="510"/>
      <c r="I192" s="510"/>
      <c r="J192" s="510"/>
      <c r="K192" s="510"/>
      <c r="L192" s="510"/>
      <c r="M192" s="510"/>
      <c r="N192" s="510"/>
      <c r="O192" s="510"/>
      <c r="P192" s="510"/>
      <c r="Q192" s="510"/>
      <c r="R192" s="510"/>
      <c r="S192" s="510"/>
      <c r="T192" s="510"/>
      <c r="U192" s="510"/>
      <c r="V192" s="510"/>
      <c r="W192" s="510"/>
      <c r="X192" s="510"/>
      <c r="Y192" s="510"/>
      <c r="Z192" s="510"/>
      <c r="AA192" s="510"/>
      <c r="AB192" s="510"/>
      <c r="AC192" s="510"/>
      <c r="AD192" s="510"/>
      <c r="AE192" s="510"/>
      <c r="AF192" s="510"/>
      <c r="AG192" s="510"/>
      <c r="AH192" s="510"/>
      <c r="AI192" s="510"/>
      <c r="AJ192" s="510"/>
      <c r="AK192" s="510"/>
      <c r="AL192" s="510"/>
      <c r="AM192"/>
      <c r="AN192" s="511"/>
      <c r="AO192" s="511"/>
      <c r="AP192" s="512"/>
      <c r="AQ192" s="513"/>
      <c r="AR192" s="513"/>
      <c r="AS192" s="513"/>
      <c r="AT192" s="513"/>
      <c r="AU192" s="513"/>
      <c r="AV192" s="513"/>
      <c r="AW192" s="513"/>
      <c r="AX192" s="513"/>
      <c r="AY192" s="513"/>
      <c r="AZ192" s="513"/>
      <c r="BA192" s="513"/>
      <c r="BB192" s="513"/>
      <c r="BC192" s="513"/>
      <c r="BD192"/>
      <c r="BE192" s="514"/>
      <c r="BF192" s="445"/>
      <c r="BG192" s="515"/>
      <c r="BH192" s="445"/>
      <c r="BI192" s="445"/>
      <c r="BJ192" s="445"/>
      <c r="BK192" s="445"/>
      <c r="BL192" s="445"/>
      <c r="BM192" s="445"/>
      <c r="BN192" s="445"/>
      <c r="BO192" s="445"/>
      <c r="BP192" s="445"/>
      <c r="BQ192" s="445"/>
      <c r="BR192" s="445"/>
      <c r="BS192" s="445"/>
      <c r="BT192" s="445"/>
      <c r="BU192"/>
      <c r="BV192" s="514"/>
      <c r="BW192" s="445"/>
      <c r="BX192" s="515"/>
      <c r="BY192" s="445"/>
      <c r="BZ192" s="445"/>
      <c r="CA192" s="445"/>
      <c r="CB192" s="445"/>
      <c r="CC192" s="445"/>
      <c r="CD192" s="445"/>
      <c r="CE192" s="445"/>
      <c r="CF192" s="445"/>
      <c r="CG192" s="445"/>
      <c r="CH192" s="445"/>
      <c r="CI192" s="445"/>
      <c r="CJ192" s="445"/>
      <c r="CK192" s="445"/>
      <c r="CL192"/>
      <c r="CM192" s="514"/>
      <c r="CN192" s="445"/>
      <c r="CO192" s="515"/>
      <c r="CP192" s="445"/>
      <c r="CQ192" s="445"/>
      <c r="CR192" s="445"/>
      <c r="CS192" s="445"/>
      <c r="CT192" s="445"/>
      <c r="CU192" s="445"/>
      <c r="CV192" s="445"/>
      <c r="CW192" s="445"/>
      <c r="CX192" s="445"/>
      <c r="CY192" s="445"/>
      <c r="CZ192" s="445"/>
      <c r="DA192" s="445"/>
      <c r="DB192" s="445"/>
    </row>
    <row r="193" s="326" customFormat="1" x14ac:dyDescent="0.15"/>
    <row r="194" s="326" customFormat="1" x14ac:dyDescent="0.15"/>
    <row r="195" s="326" customFormat="1" x14ac:dyDescent="0.15"/>
    <row r="196" s="326" customFormat="1" x14ac:dyDescent="0.15"/>
    <row r="197" s="326" customFormat="1" x14ac:dyDescent="0.15"/>
    <row r="198" s="326" customFormat="1" x14ac:dyDescent="0.15"/>
    <row r="199" s="326" customFormat="1" x14ac:dyDescent="0.15"/>
    <row r="200" s="326" customFormat="1" x14ac:dyDescent="0.15"/>
    <row r="201" s="326" customFormat="1" x14ac:dyDescent="0.15"/>
    <row r="202" s="326" customFormat="1" x14ac:dyDescent="0.15"/>
    <row r="203" s="326" customFormat="1" x14ac:dyDescent="0.15"/>
    <row r="204" s="326" customFormat="1" x14ac:dyDescent="0.15"/>
    <row r="205" s="326" customFormat="1" x14ac:dyDescent="0.15"/>
    <row r="206" s="326" customFormat="1" x14ac:dyDescent="0.15"/>
    <row r="207" s="326" customFormat="1" x14ac:dyDescent="0.15"/>
    <row r="208" s="326" customFormat="1" x14ac:dyDescent="0.15"/>
    <row r="209" s="326" customFormat="1" x14ac:dyDescent="0.15"/>
    <row r="210" s="326" customFormat="1" x14ac:dyDescent="0.15"/>
    <row r="211" s="326" customFormat="1" x14ac:dyDescent="0.15"/>
    <row r="212" s="326" customFormat="1" x14ac:dyDescent="0.15"/>
    <row r="213" s="326" customFormat="1" x14ac:dyDescent="0.15"/>
    <row r="214" s="326" customFormat="1" x14ac:dyDescent="0.15"/>
    <row r="215" s="326" customFormat="1" x14ac:dyDescent="0.15"/>
    <row r="216" s="326" customFormat="1" x14ac:dyDescent="0.15"/>
    <row r="217" s="326" customFormat="1" x14ac:dyDescent="0.15"/>
    <row r="218" s="326" customFormat="1" x14ac:dyDescent="0.15"/>
    <row r="219" s="326" customFormat="1" x14ac:dyDescent="0.15"/>
  </sheetData>
  <sheetProtection algorithmName="SHA-512" hashValue="yhJdVJZFQWnTZSJ/XfAEpq6v08QkqWfgkJgg+px2PddN7a36EinhvcPP/wAhdptyhG2D9xVB4AQz7PLdWf6ekw==" saltValue="nzHSycbfLR87kHSiJRdyvA==" spinCount="100000" sheet="1" objects="1" scenarios="1"/>
  <mergeCells count="16">
    <mergeCell ref="CP5:CX5"/>
    <mergeCell ref="CZ5:DB5"/>
    <mergeCell ref="AQ5:AY5"/>
    <mergeCell ref="BA5:BC5"/>
    <mergeCell ref="BY5:CG5"/>
    <mergeCell ref="CI5:CK5"/>
    <mergeCell ref="BH5:BP5"/>
    <mergeCell ref="BR5:BT5"/>
    <mergeCell ref="B3:F3"/>
    <mergeCell ref="E145:F145"/>
    <mergeCell ref="E180:F180"/>
    <mergeCell ref="D46:E46"/>
    <mergeCell ref="E72:F72"/>
    <mergeCell ref="E73:F73"/>
    <mergeCell ref="E74:F74"/>
    <mergeCell ref="E144:F144"/>
  </mergeCells>
  <phoneticPr fontId="20"/>
  <conditionalFormatting sqref="Y110:Y115 Y161:AK180 Y141:AK158 Y62:AK108 Y11:AK30 Y32:AK60 Y118:AK139">
    <cfRule type="expression" dxfId="9" priority="9" stopIfTrue="1">
      <formula>AND(AQ11&gt;0,Y11="")</formula>
    </cfRule>
    <cfRule type="expression" dxfId="8" priority="10" stopIfTrue="1">
      <formula>(AQ11=0)</formula>
    </cfRule>
  </conditionalFormatting>
  <conditionalFormatting sqref="Y160">
    <cfRule type="expression" dxfId="7" priority="7" stopIfTrue="1">
      <formula>AND(AQ160&gt;0,Y160="")</formula>
    </cfRule>
    <cfRule type="expression" dxfId="6" priority="8" stopIfTrue="1">
      <formula>(AQ160=0)</formula>
    </cfRule>
  </conditionalFormatting>
  <conditionalFormatting sqref="Z110:AK115">
    <cfRule type="expression" dxfId="5" priority="5" stopIfTrue="1">
      <formula>AND(AR110&gt;0,Z110="")</formula>
    </cfRule>
    <cfRule type="expression" dxfId="4" priority="6" stopIfTrue="1">
      <formula>(AR110=0)</formula>
    </cfRule>
  </conditionalFormatting>
  <conditionalFormatting sqref="Z160:AK160">
    <cfRule type="expression" dxfId="3" priority="3" stopIfTrue="1">
      <formula>AND(AR160&gt;0,Z160="")</formula>
    </cfRule>
    <cfRule type="expression" dxfId="2" priority="4" stopIfTrue="1">
      <formula>(AR160=0)</formula>
    </cfRule>
  </conditionalFormatting>
  <conditionalFormatting sqref="Y31:AK31">
    <cfRule type="expression" dxfId="1" priority="1" stopIfTrue="1">
      <formula>AND(AQ31&gt;0,Y31="")</formula>
    </cfRule>
    <cfRule type="expression" dxfId="0" priority="2" stopIfTrue="1">
      <formula>(AQ31=0)</formula>
    </cfRule>
  </conditionalFormatting>
  <dataValidations count="1">
    <dataValidation allowBlank="1" showErrorMessage="1" sqref="Y160:AK180 Y62:AK108 Y110:AK116 Y10:AK60 Y141:AK158 Y118:AK139 H10:I180" xr:uid="{00000000-0002-0000-0300-000000000000}"/>
  </dataValidations>
  <printOptions horizontalCentered="1"/>
  <pageMargins left="0.59055118110236227" right="0.59055118110236227" top="0.78740157480314965" bottom="0.59055118110236227" header="0.51181102362204722" footer="0.51181102362204722"/>
  <pageSetup paperSize="9" scale="32" fitToWidth="2" orientation="portrait" verticalDpi="4294967293" r:id="rId1"/>
  <headerFooter alignWithMargins="0">
    <oddHeader>&amp;L&amp;F&amp;R&amp;A</oddHeader>
    <oddFooter>&amp;C&amp;P/&amp;N</oddFooter>
  </headerFooter>
  <colBreaks count="1" manualBreakCount="1">
    <brk id="7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S38"/>
  <sheetViews>
    <sheetView showGridLines="0" workbookViewId="0"/>
  </sheetViews>
  <sheetFormatPr defaultColWidth="0" defaultRowHeight="0" customHeight="1" zeroHeight="1" x14ac:dyDescent="0.15"/>
  <cols>
    <col min="1" max="1" width="1.125" style="175" customWidth="1"/>
    <col min="2" max="18" width="8.75" style="175" customWidth="1"/>
    <col min="19" max="19" width="1.5" style="175" customWidth="1"/>
    <col min="20" max="16384" width="8.75" style="175" hidden="1"/>
  </cols>
  <sheetData>
    <row r="1" spans="2:18" ht="13.5" customHeight="1" x14ac:dyDescent="0.15">
      <c r="B1" s="483"/>
      <c r="C1" s="483"/>
      <c r="D1" s="483"/>
      <c r="E1" s="483"/>
      <c r="F1" s="483"/>
      <c r="G1" s="483"/>
      <c r="H1" s="483"/>
      <c r="I1" s="483"/>
      <c r="J1" s="483"/>
      <c r="K1" s="483"/>
      <c r="L1" s="483"/>
      <c r="M1" s="483"/>
      <c r="N1" s="483"/>
      <c r="O1" s="483"/>
      <c r="P1" s="483"/>
      <c r="Q1" s="483"/>
      <c r="R1" s="483"/>
    </row>
    <row r="2" spans="2:18" ht="13.5" customHeight="1" x14ac:dyDescent="0.15">
      <c r="B2" s="483"/>
      <c r="C2" s="483"/>
      <c r="D2" s="483"/>
      <c r="E2" s="483"/>
      <c r="F2" s="483"/>
      <c r="G2" s="483"/>
      <c r="H2" s="483"/>
      <c r="I2" s="483"/>
      <c r="J2" s="483"/>
      <c r="K2" s="483"/>
      <c r="L2" s="483"/>
      <c r="M2" s="483"/>
      <c r="N2" s="483"/>
      <c r="O2" s="483"/>
      <c r="P2" s="483"/>
      <c r="Q2" s="483"/>
      <c r="R2" s="483"/>
    </row>
    <row r="3" spans="2:18" ht="13.5" customHeight="1" x14ac:dyDescent="0.15">
      <c r="B3" s="483"/>
      <c r="C3" s="483"/>
      <c r="D3" s="483"/>
      <c r="E3" s="483"/>
      <c r="F3" s="483"/>
      <c r="G3" s="483"/>
      <c r="H3" s="483"/>
      <c r="I3" s="483"/>
      <c r="J3" s="483"/>
      <c r="K3" s="483"/>
      <c r="L3" s="483"/>
      <c r="M3" s="483"/>
      <c r="N3" s="483"/>
      <c r="O3" s="483"/>
      <c r="P3" s="483"/>
      <c r="Q3" s="483"/>
      <c r="R3" s="483"/>
    </row>
    <row r="4" spans="2:18" ht="13.5" customHeight="1" x14ac:dyDescent="0.15">
      <c r="B4" s="483"/>
      <c r="C4" s="483"/>
      <c r="D4" s="483"/>
      <c r="E4" s="483"/>
      <c r="F4" s="483"/>
      <c r="G4" s="483"/>
      <c r="H4" s="483"/>
      <c r="I4" s="483"/>
      <c r="J4" s="483"/>
      <c r="K4" s="483"/>
      <c r="L4" s="483"/>
      <c r="M4" s="483"/>
      <c r="N4" s="483"/>
      <c r="O4" s="483"/>
      <c r="P4" s="483"/>
      <c r="Q4" s="483"/>
      <c r="R4" s="483"/>
    </row>
    <row r="5" spans="2:18" ht="13.5" customHeight="1" x14ac:dyDescent="0.15">
      <c r="B5" s="483"/>
      <c r="C5" s="483"/>
      <c r="D5" s="483"/>
      <c r="E5" s="483"/>
      <c r="F5" s="483"/>
      <c r="G5" s="483"/>
      <c r="H5" s="483"/>
      <c r="I5" s="483"/>
      <c r="J5" s="483"/>
      <c r="K5" s="483"/>
      <c r="L5" s="483"/>
      <c r="M5" s="483"/>
      <c r="N5" s="483"/>
      <c r="O5" s="483"/>
      <c r="P5" s="483"/>
      <c r="Q5" s="483"/>
      <c r="R5" s="483"/>
    </row>
    <row r="6" spans="2:18" ht="13.5" customHeight="1" x14ac:dyDescent="0.15">
      <c r="B6" s="483"/>
      <c r="C6" s="483"/>
      <c r="D6" s="483"/>
      <c r="E6" s="483"/>
      <c r="F6" s="483"/>
      <c r="G6" s="483"/>
      <c r="H6" s="483"/>
      <c r="I6" s="483"/>
      <c r="J6" s="483"/>
      <c r="K6" s="483"/>
      <c r="L6" s="483"/>
      <c r="M6" s="483"/>
      <c r="N6" s="483"/>
      <c r="O6" s="483"/>
      <c r="P6" s="483"/>
      <c r="Q6" s="483"/>
      <c r="R6" s="483"/>
    </row>
    <row r="7" spans="2:18" ht="13.5" customHeight="1" x14ac:dyDescent="0.15">
      <c r="B7" s="483"/>
      <c r="C7" s="483"/>
      <c r="D7" s="483"/>
      <c r="E7" s="483"/>
      <c r="F7" s="483"/>
      <c r="G7" s="483"/>
      <c r="H7" s="483"/>
      <c r="I7" s="483"/>
      <c r="J7" s="483"/>
      <c r="K7" s="483"/>
      <c r="L7" s="483"/>
      <c r="M7" s="483"/>
      <c r="N7" s="483"/>
      <c r="O7" s="483"/>
      <c r="P7" s="483"/>
      <c r="Q7" s="483"/>
      <c r="R7" s="483"/>
    </row>
    <row r="8" spans="2:18" ht="13.5" customHeight="1" x14ac:dyDescent="0.15">
      <c r="B8" s="483"/>
      <c r="C8" s="483"/>
      <c r="D8" s="483"/>
      <c r="E8" s="483"/>
      <c r="F8" s="483"/>
      <c r="G8" s="483"/>
      <c r="H8" s="483"/>
      <c r="I8" s="483"/>
      <c r="J8" s="483"/>
      <c r="K8" s="483"/>
      <c r="L8" s="483"/>
      <c r="M8" s="483"/>
      <c r="N8" s="483"/>
      <c r="O8" s="483"/>
      <c r="P8" s="483"/>
      <c r="Q8" s="483"/>
      <c r="R8" s="483"/>
    </row>
    <row r="9" spans="2:18" ht="13.5" customHeight="1" x14ac:dyDescent="0.15">
      <c r="B9" s="483"/>
      <c r="C9" s="483"/>
      <c r="D9" s="483"/>
      <c r="E9" s="483"/>
      <c r="F9" s="483"/>
      <c r="G9" s="483"/>
      <c r="H9" s="483"/>
      <c r="I9" s="483"/>
      <c r="J9" s="483"/>
      <c r="K9" s="483"/>
      <c r="L9" s="483"/>
      <c r="M9" s="483"/>
      <c r="N9" s="483"/>
      <c r="O9" s="483"/>
      <c r="P9" s="483"/>
      <c r="Q9" s="483"/>
      <c r="R9" s="483"/>
    </row>
    <row r="10" spans="2:18" ht="13.5" customHeight="1" x14ac:dyDescent="0.15">
      <c r="B10" s="483"/>
      <c r="C10" s="483"/>
      <c r="D10" s="483"/>
      <c r="E10" s="483"/>
      <c r="F10" s="483"/>
      <c r="G10" s="483"/>
      <c r="H10" s="483"/>
      <c r="I10" s="483"/>
      <c r="J10" s="483"/>
      <c r="K10" s="483"/>
      <c r="L10" s="483"/>
      <c r="M10" s="483"/>
      <c r="N10" s="483"/>
      <c r="O10" s="483"/>
      <c r="P10" s="483"/>
      <c r="Q10" s="483"/>
      <c r="R10" s="483"/>
    </row>
    <row r="11" spans="2:18" ht="13.5" customHeight="1" x14ac:dyDescent="0.15">
      <c r="B11" s="483"/>
      <c r="C11" s="483"/>
      <c r="D11" s="483"/>
      <c r="E11" s="483"/>
      <c r="F11" s="483"/>
      <c r="G11" s="483"/>
      <c r="H11" s="483"/>
      <c r="I11" s="483"/>
      <c r="J11" s="483"/>
      <c r="K11" s="483"/>
      <c r="L11" s="483"/>
      <c r="M11" s="483"/>
      <c r="N11" s="483"/>
      <c r="O11" s="483"/>
      <c r="P11" s="483"/>
      <c r="Q11" s="483"/>
      <c r="R11" s="483"/>
    </row>
    <row r="12" spans="2:18" ht="13.5" customHeight="1" x14ac:dyDescent="0.15">
      <c r="B12" s="483"/>
      <c r="C12" s="483"/>
      <c r="D12" s="483"/>
      <c r="E12" s="483"/>
      <c r="F12" s="483"/>
      <c r="G12" s="483"/>
      <c r="H12" s="483"/>
      <c r="I12" s="483"/>
      <c r="J12" s="483"/>
      <c r="K12" s="483"/>
      <c r="L12" s="483"/>
      <c r="M12" s="483"/>
      <c r="N12" s="483"/>
      <c r="O12" s="483"/>
      <c r="P12" s="483"/>
      <c r="Q12" s="483"/>
      <c r="R12" s="483"/>
    </row>
    <row r="13" spans="2:18" ht="18.75" x14ac:dyDescent="0.15">
      <c r="B13" s="483"/>
      <c r="C13" s="483"/>
      <c r="D13" s="483"/>
      <c r="E13" s="484"/>
      <c r="F13" s="483"/>
      <c r="G13" s="483"/>
      <c r="H13" s="483"/>
      <c r="I13" s="483"/>
      <c r="J13" s="483"/>
      <c r="K13" s="483"/>
      <c r="L13" s="483"/>
      <c r="M13" s="483"/>
      <c r="N13" s="483"/>
      <c r="O13" s="483"/>
      <c r="P13" s="483"/>
      <c r="Q13" s="483"/>
      <c r="R13" s="483"/>
    </row>
    <row r="14" spans="2:18" ht="13.5" customHeight="1" x14ac:dyDescent="0.15">
      <c r="B14" s="483"/>
      <c r="C14" s="483"/>
      <c r="D14" s="483"/>
      <c r="E14" s="483"/>
      <c r="F14" s="483"/>
      <c r="G14" s="483"/>
      <c r="H14" s="483"/>
      <c r="I14" s="483"/>
      <c r="J14" s="483"/>
      <c r="K14" s="483"/>
      <c r="L14" s="483"/>
      <c r="M14" s="483"/>
      <c r="N14" s="483"/>
      <c r="O14" s="483"/>
      <c r="P14" s="483"/>
      <c r="Q14" s="483"/>
      <c r="R14" s="483"/>
    </row>
    <row r="15" spans="2:18" ht="13.5" customHeight="1" x14ac:dyDescent="0.15">
      <c r="B15" s="483"/>
      <c r="C15" s="483"/>
      <c r="D15" s="483"/>
      <c r="E15" s="483"/>
      <c r="F15" s="483"/>
      <c r="G15" s="483"/>
      <c r="H15" s="483"/>
      <c r="I15" s="483"/>
      <c r="J15" s="483"/>
      <c r="K15" s="483"/>
      <c r="L15" s="483"/>
      <c r="M15" s="483"/>
      <c r="N15" s="483"/>
      <c r="O15" s="483"/>
      <c r="P15" s="483"/>
      <c r="Q15" s="483"/>
      <c r="R15" s="483"/>
    </row>
    <row r="16" spans="2:18" ht="13.5" customHeight="1" x14ac:dyDescent="0.15">
      <c r="B16" s="483"/>
      <c r="C16" s="483"/>
      <c r="D16" s="483"/>
      <c r="E16" s="483"/>
      <c r="F16" s="483"/>
      <c r="G16" s="483"/>
      <c r="H16" s="483"/>
      <c r="I16" s="483"/>
      <c r="J16" s="483"/>
      <c r="K16" s="483"/>
      <c r="L16" s="483"/>
      <c r="M16" s="483"/>
      <c r="N16" s="483"/>
      <c r="O16" s="483"/>
      <c r="P16" s="483"/>
      <c r="Q16" s="483"/>
      <c r="R16" s="483"/>
    </row>
    <row r="17" spans="2:18" ht="13.5" customHeight="1" x14ac:dyDescent="0.15">
      <c r="B17" s="483"/>
      <c r="C17" s="483"/>
      <c r="D17" s="483"/>
      <c r="E17" s="483"/>
      <c r="F17" s="483"/>
      <c r="G17" s="483"/>
      <c r="H17" s="483"/>
      <c r="I17" s="483"/>
      <c r="J17" s="483"/>
      <c r="K17" s="483"/>
      <c r="L17" s="483"/>
      <c r="M17" s="483"/>
      <c r="N17" s="483"/>
      <c r="O17" s="483"/>
      <c r="P17" s="483"/>
      <c r="Q17" s="483"/>
      <c r="R17" s="483"/>
    </row>
    <row r="18" spans="2:18" ht="13.5" customHeight="1" x14ac:dyDescent="0.15">
      <c r="B18" s="483"/>
      <c r="C18" s="483"/>
      <c r="D18" s="483"/>
      <c r="E18" s="483"/>
      <c r="F18" s="483"/>
      <c r="G18" s="483"/>
      <c r="H18" s="483"/>
      <c r="I18" s="483"/>
      <c r="J18" s="483"/>
      <c r="K18" s="483"/>
      <c r="L18" s="483"/>
      <c r="M18" s="483"/>
      <c r="N18" s="483"/>
      <c r="O18" s="483"/>
      <c r="P18" s="483"/>
      <c r="Q18" s="483"/>
      <c r="R18" s="483"/>
    </row>
    <row r="19" spans="2:18" ht="13.5" customHeight="1" x14ac:dyDescent="0.15">
      <c r="B19" s="483"/>
      <c r="C19" s="483"/>
      <c r="D19" s="483"/>
      <c r="E19" s="483"/>
      <c r="F19" s="483"/>
      <c r="G19" s="483"/>
      <c r="H19" s="483"/>
      <c r="I19" s="483"/>
      <c r="J19" s="483"/>
      <c r="K19" s="483"/>
      <c r="L19" s="483"/>
      <c r="M19" s="483"/>
      <c r="N19" s="483"/>
      <c r="O19" s="483"/>
      <c r="P19" s="483"/>
      <c r="Q19" s="483"/>
      <c r="R19" s="483"/>
    </row>
    <row r="20" spans="2:18" ht="13.5" customHeight="1" x14ac:dyDescent="0.15">
      <c r="B20" s="483"/>
      <c r="C20" s="483"/>
      <c r="D20" s="483"/>
      <c r="E20" s="483"/>
      <c r="F20" s="483"/>
      <c r="G20" s="483"/>
      <c r="H20" s="483"/>
      <c r="I20" s="483"/>
      <c r="J20" s="483"/>
      <c r="K20" s="483"/>
      <c r="L20" s="483"/>
      <c r="M20" s="483"/>
      <c r="N20" s="483"/>
      <c r="O20" s="483"/>
      <c r="P20" s="483"/>
      <c r="Q20" s="483"/>
      <c r="R20" s="483"/>
    </row>
    <row r="21" spans="2:18" ht="13.5" customHeight="1" x14ac:dyDescent="0.15">
      <c r="B21" s="483"/>
      <c r="C21" s="483"/>
      <c r="D21" s="483"/>
      <c r="E21" s="483"/>
      <c r="F21" s="483"/>
      <c r="G21" s="483"/>
      <c r="H21" s="483"/>
      <c r="I21" s="483"/>
      <c r="J21" s="483"/>
      <c r="K21" s="483"/>
      <c r="L21" s="483"/>
      <c r="M21" s="483"/>
      <c r="N21" s="483"/>
      <c r="O21" s="483"/>
      <c r="P21" s="483"/>
      <c r="Q21" s="483"/>
      <c r="R21" s="483"/>
    </row>
    <row r="22" spans="2:18" ht="13.5" customHeight="1" x14ac:dyDescent="0.15">
      <c r="B22" s="483"/>
      <c r="C22" s="483"/>
      <c r="D22" s="483"/>
      <c r="E22" s="483"/>
      <c r="F22" s="483"/>
      <c r="G22" s="483"/>
      <c r="H22" s="483"/>
      <c r="I22" s="483"/>
      <c r="J22" s="483"/>
      <c r="K22" s="483"/>
      <c r="L22" s="483"/>
      <c r="M22" s="483"/>
      <c r="N22" s="483"/>
      <c r="O22" s="483"/>
      <c r="P22" s="483"/>
      <c r="Q22" s="483"/>
      <c r="R22" s="483"/>
    </row>
    <row r="23" spans="2:18" ht="13.5" customHeight="1" x14ac:dyDescent="0.15">
      <c r="B23" s="483"/>
      <c r="C23" s="483"/>
      <c r="D23" s="483"/>
      <c r="E23" s="483"/>
      <c r="F23" s="483"/>
      <c r="G23" s="483"/>
      <c r="H23" s="483"/>
      <c r="I23" s="483"/>
      <c r="J23" s="483"/>
      <c r="K23" s="483"/>
      <c r="L23" s="483"/>
      <c r="M23" s="483"/>
      <c r="N23" s="483"/>
      <c r="O23" s="483"/>
      <c r="P23" s="483"/>
      <c r="Q23" s="483"/>
      <c r="R23" s="483"/>
    </row>
    <row r="24" spans="2:18" ht="13.5" customHeight="1" x14ac:dyDescent="0.15">
      <c r="B24" s="483"/>
      <c r="C24" s="483"/>
      <c r="D24" s="483"/>
      <c r="E24" s="483"/>
      <c r="F24" s="483"/>
      <c r="G24" s="483"/>
      <c r="H24" s="483"/>
      <c r="I24" s="483"/>
      <c r="J24" s="483"/>
      <c r="K24" s="483"/>
      <c r="L24" s="483"/>
      <c r="M24" s="483"/>
      <c r="N24" s="483"/>
      <c r="O24" s="483"/>
      <c r="P24" s="483"/>
      <c r="Q24" s="483"/>
      <c r="R24" s="483"/>
    </row>
    <row r="25" spans="2:18" ht="13.5" customHeight="1" x14ac:dyDescent="0.15">
      <c r="B25" s="483"/>
      <c r="C25" s="483"/>
      <c r="D25" s="483"/>
      <c r="E25" s="483"/>
      <c r="F25" s="483"/>
      <c r="G25" s="483"/>
      <c r="H25" s="483"/>
      <c r="I25" s="483"/>
      <c r="J25" s="483"/>
      <c r="K25" s="483"/>
      <c r="L25" s="483"/>
      <c r="M25" s="483"/>
      <c r="N25" s="483"/>
      <c r="O25" s="483"/>
      <c r="P25" s="483"/>
      <c r="Q25" s="483"/>
      <c r="R25" s="483"/>
    </row>
    <row r="26" spans="2:18" ht="13.5" customHeight="1" x14ac:dyDescent="0.15">
      <c r="B26" s="483"/>
      <c r="C26" s="483"/>
      <c r="D26" s="483"/>
      <c r="E26" s="483"/>
      <c r="F26" s="483"/>
      <c r="G26" s="483"/>
      <c r="H26" s="483"/>
      <c r="I26" s="483"/>
      <c r="J26" s="483"/>
      <c r="K26" s="483"/>
      <c r="L26" s="483"/>
      <c r="M26" s="483"/>
      <c r="N26" s="483"/>
      <c r="O26" s="483"/>
      <c r="P26" s="483"/>
      <c r="Q26" s="483"/>
      <c r="R26" s="483"/>
    </row>
    <row r="27" spans="2:18" ht="13.5" customHeight="1" x14ac:dyDescent="0.15">
      <c r="B27" s="483"/>
      <c r="C27" s="483"/>
      <c r="D27" s="483"/>
      <c r="E27" s="483"/>
      <c r="F27" s="483"/>
      <c r="G27" s="483"/>
      <c r="H27" s="483"/>
      <c r="I27" s="483"/>
      <c r="J27" s="483"/>
      <c r="K27" s="483"/>
      <c r="L27" s="483"/>
      <c r="M27" s="483"/>
      <c r="N27" s="483"/>
      <c r="O27" s="483"/>
      <c r="P27" s="483"/>
      <c r="Q27" s="483"/>
      <c r="R27" s="483"/>
    </row>
    <row r="28" spans="2:18" ht="13.5" customHeight="1" x14ac:dyDescent="0.15">
      <c r="B28" s="483"/>
      <c r="C28" s="483"/>
      <c r="D28" s="483"/>
      <c r="E28" s="483"/>
      <c r="F28" s="483"/>
      <c r="G28" s="483"/>
      <c r="H28" s="483"/>
      <c r="I28" s="483"/>
      <c r="J28" s="483"/>
      <c r="K28" s="483"/>
      <c r="L28" s="483"/>
      <c r="M28" s="483"/>
      <c r="N28" s="483"/>
      <c r="O28" s="483"/>
      <c r="P28" s="483"/>
      <c r="Q28" s="483"/>
      <c r="R28" s="483"/>
    </row>
    <row r="29" spans="2:18" ht="13.5" customHeight="1" x14ac:dyDescent="0.15">
      <c r="B29" s="483"/>
      <c r="C29" s="483"/>
      <c r="D29" s="483"/>
      <c r="E29" s="483"/>
      <c r="F29" s="483"/>
      <c r="G29" s="483"/>
      <c r="H29" s="483"/>
      <c r="I29" s="483"/>
      <c r="J29" s="483"/>
      <c r="K29" s="483"/>
      <c r="L29" s="483"/>
      <c r="M29" s="483"/>
      <c r="N29" s="483"/>
      <c r="O29" s="483"/>
      <c r="P29" s="483"/>
      <c r="Q29" s="483"/>
      <c r="R29" s="483"/>
    </row>
    <row r="30" spans="2:18" ht="13.5" customHeight="1" x14ac:dyDescent="0.15">
      <c r="B30" s="483"/>
      <c r="C30" s="483"/>
      <c r="D30" s="483"/>
      <c r="E30" s="483"/>
      <c r="F30" s="483"/>
      <c r="G30" s="483"/>
      <c r="H30" s="483"/>
      <c r="I30" s="483"/>
      <c r="J30" s="483"/>
      <c r="K30" s="483"/>
      <c r="L30" s="483"/>
      <c r="M30" s="483"/>
      <c r="N30" s="483"/>
      <c r="O30" s="483"/>
      <c r="P30" s="483"/>
      <c r="Q30" s="483"/>
      <c r="R30" s="483"/>
    </row>
    <row r="31" spans="2:18" ht="13.5" customHeight="1" x14ac:dyDescent="0.15">
      <c r="B31" s="483"/>
      <c r="C31" s="483"/>
      <c r="D31" s="483"/>
      <c r="E31" s="483"/>
      <c r="F31" s="483"/>
      <c r="G31" s="483"/>
      <c r="H31" s="483"/>
      <c r="I31" s="483"/>
      <c r="J31" s="483"/>
      <c r="K31" s="483"/>
      <c r="L31" s="483"/>
      <c r="M31" s="483"/>
      <c r="N31" s="483"/>
      <c r="O31" s="483"/>
      <c r="P31" s="483"/>
      <c r="Q31" s="483"/>
      <c r="R31" s="483"/>
    </row>
    <row r="32" spans="2:18" ht="13.5" customHeight="1" x14ac:dyDescent="0.15">
      <c r="B32" s="483"/>
      <c r="C32" s="483"/>
      <c r="D32" s="483"/>
      <c r="E32" s="483"/>
      <c r="F32" s="483"/>
      <c r="G32" s="483"/>
      <c r="H32" s="483"/>
      <c r="I32" s="483"/>
      <c r="J32" s="483"/>
      <c r="K32" s="483"/>
      <c r="L32" s="483"/>
      <c r="M32" s="483"/>
      <c r="N32" s="483"/>
      <c r="O32" s="483"/>
      <c r="P32" s="483"/>
      <c r="Q32" s="483"/>
      <c r="R32" s="483"/>
    </row>
    <row r="33" spans="2:18" ht="13.5" customHeight="1" x14ac:dyDescent="0.15">
      <c r="B33" s="483"/>
      <c r="C33" s="483"/>
      <c r="D33" s="483"/>
      <c r="E33" s="483"/>
      <c r="F33" s="483"/>
      <c r="G33" s="483"/>
      <c r="H33" s="483"/>
      <c r="I33" s="483"/>
      <c r="J33" s="483"/>
      <c r="K33" s="483"/>
      <c r="L33" s="483"/>
      <c r="M33" s="483"/>
      <c r="N33" s="483"/>
      <c r="O33" s="483"/>
      <c r="P33" s="483"/>
      <c r="Q33" s="483"/>
      <c r="R33" s="483"/>
    </row>
    <row r="34" spans="2:18" ht="13.5" customHeight="1" x14ac:dyDescent="0.15">
      <c r="B34" s="483"/>
      <c r="C34" s="483"/>
      <c r="D34" s="483"/>
      <c r="E34" s="483"/>
      <c r="F34" s="483"/>
      <c r="G34" s="483"/>
      <c r="H34" s="483"/>
      <c r="I34" s="483"/>
      <c r="J34" s="483"/>
      <c r="K34" s="483"/>
      <c r="L34" s="483"/>
      <c r="M34" s="483"/>
      <c r="N34" s="483"/>
      <c r="O34" s="483"/>
      <c r="P34" s="483"/>
      <c r="Q34" s="483"/>
      <c r="R34" s="483"/>
    </row>
    <row r="35" spans="2:18" ht="13.5" customHeight="1" x14ac:dyDescent="0.15">
      <c r="B35" s="483"/>
      <c r="C35" s="483"/>
      <c r="D35" s="483"/>
      <c r="E35" s="483"/>
      <c r="F35" s="483"/>
      <c r="G35" s="483"/>
      <c r="H35" s="483"/>
      <c r="I35" s="483"/>
      <c r="J35" s="483"/>
      <c r="K35" s="483"/>
      <c r="L35" s="483"/>
      <c r="M35" s="483"/>
      <c r="N35" s="483"/>
      <c r="O35" s="483"/>
      <c r="P35" s="483"/>
      <c r="Q35" s="483"/>
      <c r="R35" s="483"/>
    </row>
    <row r="36" spans="2:18" ht="13.5" customHeight="1" x14ac:dyDescent="0.15">
      <c r="B36" s="483"/>
      <c r="C36" s="483"/>
      <c r="D36" s="483"/>
      <c r="E36" s="483"/>
      <c r="F36" s="483"/>
      <c r="G36" s="483"/>
      <c r="H36" s="483"/>
      <c r="I36" s="483"/>
      <c r="J36" s="483"/>
      <c r="K36" s="483"/>
      <c r="L36" s="483"/>
      <c r="M36" s="483"/>
      <c r="N36" s="483"/>
      <c r="O36" s="483"/>
      <c r="P36" s="483"/>
      <c r="Q36" s="483"/>
      <c r="R36" s="483"/>
    </row>
    <row r="37" spans="2:18" ht="13.5" customHeight="1" x14ac:dyDescent="0.15">
      <c r="G37" s="483"/>
      <c r="H37" s="483"/>
      <c r="I37" s="483"/>
      <c r="J37" s="483"/>
      <c r="K37" s="483"/>
      <c r="L37" s="483"/>
      <c r="M37" s="483"/>
      <c r="N37" s="483"/>
      <c r="O37" s="483"/>
      <c r="P37" s="483"/>
      <c r="Q37" s="483"/>
      <c r="R37" s="483"/>
    </row>
    <row r="38" spans="2:18" ht="13.5" hidden="1" customHeight="1" x14ac:dyDescent="0.15">
      <c r="J38" s="483"/>
      <c r="K38" s="483"/>
      <c r="L38" s="483"/>
      <c r="M38" s="483"/>
      <c r="N38" s="483"/>
      <c r="O38" s="483"/>
      <c r="P38" s="483"/>
      <c r="Q38" s="483"/>
      <c r="R38" s="483"/>
    </row>
  </sheetData>
  <sheetProtection algorithmName="SHA-512" hashValue="/QQK1TZho+wbv6Xw+61SlxxUxr7Os462sGymrXb+662aQRgKY3zmMtYfoAE+9q9p6pBbsBH2Lpt3Z34XoBmu9Q==" saltValue="2Vxvgcoi+j/TrG9LgGAvYg==" spinCount="100000" sheet="1" objects="1" scenarios="1"/>
  <phoneticPr fontId="20"/>
  <printOptions horizontalCentered="1"/>
  <pageMargins left="0.59055118110236227" right="0.59055118110236227" top="0.78740157480314965" bottom="0.59055118110236227" header="0.51181102362204722" footer="0.51181102362204722"/>
  <pageSetup paperSize="9" scale="60" orientation="portrait" verticalDpi="4294967293"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メイン</vt:lpstr>
      <vt:lpstr>重み_後</vt:lpstr>
      <vt:lpstr>重み_前</vt:lpstr>
      <vt:lpstr>クレジット</vt:lpstr>
      <vt:lpstr>クレジット!Print_Area</vt:lpstr>
      <vt:lpstr>メイン!Print_Area</vt:lpstr>
      <vt:lpstr>重み_後!Print_Area</vt:lpstr>
      <vt:lpstr>重み_前!Print_Area</vt:lpstr>
      <vt:lpstr>重み_後!Print_Titles</vt:lpstr>
      <vt:lpstr>重み_前!Print_Titles</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RihitoSATO</cp:lastModifiedBy>
  <cp:lastPrinted>2014-07-31T03:57:25Z</cp:lastPrinted>
  <dcterms:created xsi:type="dcterms:W3CDTF">2009-05-12T07:23:30Z</dcterms:created>
  <dcterms:modified xsi:type="dcterms:W3CDTF">2022-12-06T10:23:33Z</dcterms:modified>
</cp:coreProperties>
</file>